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B4C114E1-BB51-4A76-ADED-24CC93070562}" xr6:coauthVersionLast="36" xr6:coauthVersionMax="47" xr10:uidLastSave="{00000000-0000-0000-0000-000000000000}"/>
  <bookViews>
    <workbookView xWindow="0" yWindow="0" windowWidth="28800" windowHeight="12225" xr2:uid="{00000000-000D-0000-FFFF-FFFF00000000}"/>
  </bookViews>
  <sheets>
    <sheet name="Sheet1" sheetId="1" r:id="rId1"/>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963" i="1" l="1"/>
  <c r="E969" i="1" l="1"/>
  <c r="E970" i="1" s="1"/>
  <c r="E972" i="1" s="1"/>
  <c r="E973" i="1" s="1"/>
  <c r="E968" i="1"/>
  <c r="E964" i="1"/>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<sst xmlns="http://schemas.openxmlformats.org/spreadsheetml/2006/main" count="874" uniqueCount="710">
  <si>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</si>
  <si>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</si>
  <si>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</si>
  <si>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</si>
  <si>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</si>
  <si>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</si>
  <si>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</si>
  <si>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</si>
  <si>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</si>
  <si>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</si>
  <si>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</si>
  <si>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</si>
  <si>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</si>
  <si>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</si>
  <si>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</si>
  <si>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</si>
  <si>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</si>
  <si>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</si>
  <si>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</si>
  <si>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</si>
  <si>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</si>
  <si>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</si>
  <si>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</si>
  <si>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</si>
  <si>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</si>
  <si>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</si>
  <si>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</si>
  <si>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</si>
  <si>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</si>
  <si>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</si>
  <si>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</si>
  <si>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</si>
  <si>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</si>
  <si>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</si>
  <si>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</si>
  <si>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</si>
  <si>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</si>
  <si>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</si>
  <si>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</si>
  <si>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</si>
  <si>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</si>
  <si>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</si>
  <si>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</si>
  <si>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</si>
  <si>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</si>
  <si>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</si>
  <si>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</si>
  <si>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</si>
  <si>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</si>
  <si>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</si>
  <si>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</si>
  <si>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</si>
  <si>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</si>
  <si>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</si>
  <si>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</si>
  <si>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</si>
  <si>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</si>
  <si>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</si>
  <si>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</si>
  <si>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</si>
  <si>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</si>
  <si>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</si>
  <si>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</si>
  <si>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</si>
  <si>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</si>
  <si>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</si>
  <si>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</si>
  <si>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</si>
  <si>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</si>
  <si>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</si>
  <si>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</si>
  <si>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</si>
  <si>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</si>
  <si>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</si>
  <si>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</si>
  <si>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</si>
  <si>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</si>
  <si>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</si>
  <si>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</si>
  <si>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</si>
  <si>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</si>
  <si>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</si>
  <si>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</si>
  <si>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</si>
  <si>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</si>
  <si>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</si>
  <si>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</si>
  <si>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</si>
  <si>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</si>
  <si>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</si>
  <si>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</si>
  <si>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</si>
  <si>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</si>
  <si>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</si>
  <si>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</si>
  <si>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</si>
  <si>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</si>
  <si>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</si>
  <si>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</si>
  <si>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</si>
  <si>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</si>
  <si>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</si>
  <si>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</si>
  <si>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</si>
  <si>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</si>
  <si>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</si>
  <si>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</si>
  <si>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</si>
  <si>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</si>
  <si>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</si>
  <si>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</si>
  <si>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</si>
  <si>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</si>
  <si>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</si>
  <si>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</si>
  <si>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</si>
  <si>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</si>
  <si>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</si>
  <si>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</si>
  <si>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</si>
  <si>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</si>
  <si>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</si>
  <si>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</si>
  <si>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</si>
  <si>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</si>
  <si>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</si>
  <si>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</si>
  <si>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</si>
  <si>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</si>
  <si>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</si>
  <si>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</si>
  <si>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</si>
  <si>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</si>
  <si>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</si>
  <si>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</si>
  <si>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</si>
  <si>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</si>
  <si>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</si>
  <si>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</si>
  <si>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</si>
  <si>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</si>
  <si>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</si>
  <si>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</si>
  <si>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</si>
  <si>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</si>
  <si>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</si>
  <si>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</si>
  <si>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</si>
  <si>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</si>
  <si>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</si>
  <si>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</si>
  <si>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</si>
  <si>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</si>
  <si>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</si>
  <si>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</si>
  <si>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</si>
  <si>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</si>
  <si>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</si>
  <si>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</si>
  <si>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</si>
  <si>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</si>
  <si>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</si>
  <si>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</si>
  <si>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</si>
  <si>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</si>
  <si>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</si>
  <si>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</si>
  <si>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</si>
  <si>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</si>
  <si>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</si>
  <si>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</si>
  <si>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</si>
  <si>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</si>
  <si>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</si>
  <si>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</si>
  <si>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</si>
  <si>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</si>
  <si>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</si>
  <si>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</si>
  <si>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</si>
  <si>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</si>
  <si>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</si>
  <si>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</si>
  <si>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</si>
  <si>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</si>
  <si>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</si>
  <si>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</si>
  <si>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</si>
  <si>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</si>
  <si>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</si>
  <si>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</si>
  <si>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</si>
  <si>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</si>
  <si>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</si>
  <si>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</si>
  <si>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</si>
  <si>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</si>
  <si>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</si>
  <si>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</si>
  <si>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</si>
  <si>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</si>
  <si>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</si>
  <si>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</si>
  <si>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</si>
  <si>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</si>
  <si>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</si>
  <si>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</si>
  <si>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</si>
  <si>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</si>
  <si>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</si>
  <si>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</si>
  <si>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</si>
  <si>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</si>
  <si>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</si>
  <si>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</si>
  <si>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</si>
  <si>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</si>
  <si>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</si>
  <si>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</si>
  <si>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</si>
  <si>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</si>
  <si>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</si>
  <si>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</si>
  <si>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</si>
  <si>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</si>
  <si>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</si>
  <si>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</si>
  <si>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</si>
  <si>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</si>
  <si>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</si>
  <si>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</si>
  <si>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</si>
  <si>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</si>
  <si>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</si>
  <si>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</si>
  <si>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</si>
  <si>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</si>
  <si>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</si>
  <si>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</si>
  <si>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</si>
  <si>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</si>
  <si>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</si>
  <si>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</si>
  <si>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</si>
  <si>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</si>
  <si>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</si>
  <si>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</si>
  <si>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</si>
  <si>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</si>
  <si>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</si>
  <si>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</si>
  <si>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</si>
  <si>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</si>
  <si>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</si>
  <si>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</si>
  <si>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</si>
  <si>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</si>
  <si>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</si>
  <si>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</si>
  <si>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</si>
  <si>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</si>
  <si>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</si>
  <si>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</si>
  <si>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</si>
  <si>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</si>
  <si>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</si>
  <si>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</si>
  <si>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</si>
  <si>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</si>
  <si>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</si>
  <si>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</si>
  <si>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</si>
  <si>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</si>
  <si>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</si>
  <si>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</si>
  <si>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</si>
  <si>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</si>
  <si>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</si>
  <si>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</si>
  <si>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</si>
  <si>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</si>
  <si>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</si>
  <si>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</si>
  <si>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</si>
  <si>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</si>
  <si>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</si>
  <si>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</si>
  <si>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</si>
  <si>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</si>
  <si>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</si>
  <si>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</si>
  <si>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</si>
  <si>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</si>
  <si>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</si>
  <si>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</si>
  <si>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</si>
  <si>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</si>
  <si>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</si>
  <si>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</si>
  <si>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</si>
  <si>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</si>
  <si>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</si>
  <si>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</si>
  <si>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</si>
  <si>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</si>
  <si>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</si>
  <si>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</si>
  <si>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</si>
  <si>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</si>
  <si>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</si>
  <si>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</si>
  <si>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</si>
  <si>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</si>
  <si>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</si>
  <si>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</si>
  <si>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</si>
  <si>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</si>
  <si>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</si>
  <si>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</si>
  <si>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</si>
  <si>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</si>
  <si>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</si>
  <si>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</si>
  <si>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</si>
  <si>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</si>
  <si>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</si>
  <si>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</si>
  <si>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</si>
  <si>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</si>
  <si>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</si>
  <si>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</si>
  <si>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</si>
  <si>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</si>
  <si>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</si>
  <si>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</si>
  <si>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</si>
  <si>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</si>
  <si>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</si>
  <si>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</si>
  <si>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</si>
  <si>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</si>
  <si>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</si>
  <si>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</si>
  <si>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</si>
  <si>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</si>
  <si>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</si>
  <si>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</si>
  <si>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</si>
  <si>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</si>
  <si>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</si>
  <si>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</si>
  <si>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</si>
  <si>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</si>
  <si>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</si>
  <si>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</si>
  <si>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</si>
  <si>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</si>
  <si>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</si>
  <si>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</si>
  <si>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</si>
  <si>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</si>
  <si>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</si>
  <si>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</si>
  <si>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</si>
  <si>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</si>
  <si>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</si>
  <si>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</si>
  <si>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</si>
  <si>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</si>
  <si>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</si>
  <si>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</si>
  <si>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</si>
  <si>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</si>
  <si>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</si>
  <si>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</si>
  <si>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</si>
  <si>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</si>
  <si>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</si>
  <si>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</si>
  <si>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</si>
  <si>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</si>
  <si>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</si>
  <si>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</si>
  <si>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</si>
  <si>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</si>
  <si>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</si>
  <si>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</si>
  <si>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</si>
  <si>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</si>
  <si>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</si>
  <si>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</si>
  <si>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</si>
  <si>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</si>
  <si>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</si>
  <si>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</si>
  <si>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</si>
  <si>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</si>
  <si>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</si>
  <si>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</si>
  <si>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</si>
  <si>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</si>
  <si>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</si>
  <si>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</si>
  <si>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</si>
  <si>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</si>
  <si>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</si>
  <si>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</si>
  <si>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</si>
  <si>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</si>
  <si>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</si>
  <si>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</si>
  <si>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</si>
  <si>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</si>
  <si>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</si>
  <si>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</si>
  <si>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</si>
  <si>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</si>
  <si>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</si>
  <si>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</si>
  <si>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</si>
  <si>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</si>
  <si>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</si>
  <si>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</si>
  <si>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</si>
  <si>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</si>
  <si>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</si>
  <si>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</si>
  <si>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</si>
  <si>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</si>
  <si>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</si>
  <si>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</si>
  <si>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</si>
  <si>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</si>
  <si>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</si>
  <si>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</si>
  <si>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</si>
  <si>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</si>
  <si>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</si>
  <si>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</si>
  <si>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</si>
  <si>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</si>
  <si>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</si>
  <si>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</si>
  <si>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</si>
  <si>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</si>
  <si>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</si>
  <si>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</si>
  <si>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</si>
  <si>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</si>
  <si>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</si>
  <si>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</si>
  <si>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</si>
  <si>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</si>
  <si>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</si>
  <si>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</si>
  <si>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</si>
  <si>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</si>
  <si>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</si>
  <si>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</si>
  <si>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</si>
  <si>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</si>
  <si>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</si>
  <si>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</si>
  <si>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</si>
  <si>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</si>
  <si>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</si>
  <si>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</si>
  <si>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</si>
  <si>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</si>
  <si>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</si>
  <si>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</si>
  <si>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</si>
  <si>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</si>
  <si>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</si>
  <si>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</si>
  <si>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</si>
  <si>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</si>
  <si>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</si>
  <si>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</si>
  <si>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</si>
  <si>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</si>
  <si>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</si>
  <si>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</si>
  <si>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</si>
  <si>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</si>
  <si>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</si>
  <si>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</si>
  <si>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</si>
  <si>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</si>
  <si>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</si>
  <si>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</si>
  <si>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</si>
  <si>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</si>
  <si>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</si>
  <si>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</si>
  <si>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</si>
  <si>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</si>
  <si>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</si>
  <si>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</si>
  <si>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</si>
  <si>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</si>
  <si>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</si>
  <si>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</si>
  <si>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</si>
  <si>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</si>
  <si>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</si>
  <si>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</si>
  <si>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</si>
  <si>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</si>
  <si>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</si>
  <si>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</si>
  <si>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</si>
  <si>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</si>
  <si>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</si>
  <si>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</si>
  <si>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</si>
  <si>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</si>
  <si>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</si>
  <si>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</si>
  <si>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</si>
  <si>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</si>
  <si>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</si>
  <si>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</si>
  <si>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</si>
  <si>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</si>
  <si>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</si>
  <si>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</si>
  <si>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</si>
  <si>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</si>
  <si>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</si>
  <si>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</si>
  <si>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</si>
  <si>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</si>
  <si>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</si>
  <si>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</si>
  <si>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</si>
  <si>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</si>
  <si>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</si>
  <si>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</si>
  <si>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</si>
  <si>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</si>
  <si>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</si>
  <si>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</si>
  <si>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</si>
  <si>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</si>
  <si>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</si>
  <si>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</si>
  <si>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</si>
  <si>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</si>
  <si>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</si>
  <si>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</si>
  <si>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</si>
  <si>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</si>
  <si>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</si>
  <si>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</si>
  <si>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</si>
  <si>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</si>
  <si>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</si>
  <si>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</si>
  <si>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</si>
  <si>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</si>
  <si>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</si>
  <si>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</si>
  <si>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</si>
  <si>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</si>
  <si>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</si>
  <si>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</si>
  <si>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</si>
  <si>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</si>
  <si>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</si>
  <si>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</si>
  <si>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</si>
  <si>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</si>
  <si>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</si>
  <si>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</si>
  <si>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</si>
  <si>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</si>
  <si>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</si>
  <si>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</si>
  <si>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</si>
  <si>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</si>
  <si>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</si>
  <si>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</si>
  <si>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</si>
  <si>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</si>
  <si>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</si>
  <si>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</si>
  <si>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</si>
  <si>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</si>
  <si>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</si>
  <si>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</si>
  <si>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</si>
  <si>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</si>
  <si>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</si>
  <si>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</si>
  <si>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</si>
  <si>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</si>
  <si>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</si>
  <si>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</si>
  <si>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</si>
  <si>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</si>
  <si>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</si>
  <si>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</si>
  <si>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</si>
  <si>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</si>
  <si>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</si>
  <si>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</si>
  <si>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</si>
  <si>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</si>
  <si>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</si>
  <si>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</si>
  <si>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</si>
  <si>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</si>
  <si>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</si>
  <si>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</si>
  <si>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</si>
  <si>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</si>
  <si>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</si>
  <si>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</si>
  <si>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</si>
  <si>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</si>
  <si>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</si>
  <si>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</si>
  <si>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</si>
  <si>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</si>
  <si>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</si>
  <si>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</si>
  <si>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</si>
  <si>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</si>
  <si>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</si>
  <si>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</si>
  <si>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</si>
  <si>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</si>
  <si>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</si>
  <si>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</si>
  <si>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</si>
  <si>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</si>
  <si>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</si>
  <si>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</si>
  <si>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</si>
  <si>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</si>
  <si>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</si>
  <si>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</si>
  <si>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</si>
  <si>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</si>
  <si>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</si>
  <si>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</si>
  <si>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</si>
  <si>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</si>
  <si>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</si>
  <si>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</si>
  <si>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</si>
  <si>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</si>
  <si>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</si>
  <si>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</si>
  <si>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</si>
  <si>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</si>
  <si>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</si>
  <si>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</si>
  <si>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</si>
  <si>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</si>
  <si>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Figures B, C and D refer to the same position on the globe, vertical of Santa Maria, Cabo Verde, latitude=16°28'43.6"N, longitude=22°52'59.7"W (DEC: 16.47878246400187, -22.883248494486), but the views are exploded along a radial direction of the Earth.</t>
  </si>
  <si>
    <t>Below, all the snips show the system vehicle + gyro (spinning body, inner gimbal, outer gimbal), the noth direction, and an additional black circle and arrows about the North direction to depict the torque caused by the spinning Earth on the spinning axis (except view A)</t>
  </si>
  <si>
    <t>(A1)</t>
  </si>
  <si>
    <t>(B1)</t>
  </si>
  <si>
    <t>(C1)</t>
  </si>
  <si>
    <t>(D1)</t>
  </si>
  <si>
    <t>(A2)</t>
  </si>
  <si>
    <t>(B2)</t>
  </si>
  <si>
    <t>(C2)</t>
  </si>
  <si>
    <t>(D2)</t>
  </si>
  <si>
    <t>viewed and oriented about the Input Axis -IA- , perpendicular to the page, say the axis on which the torque of the spinning Earth applies</t>
  </si>
  <si>
    <t>Comments:</t>
  </si>
  <si>
    <t>A1 vs B1</t>
  </si>
  <si>
    <t>A2 vs B2</t>
  </si>
  <si>
    <t>The IA front view shows a different aspect in this view (unlike A2 vs B2, OA -Output Axes views-)</t>
  </si>
  <si>
    <t>B1 vs D1</t>
  </si>
  <si>
    <t>C1</t>
  </si>
  <si>
    <t>the state of balance is not achieved, the torque caused by the earth on the input axes has components in this plane, and, causing an angular momentum on this axis</t>
  </si>
  <si>
    <t>C2</t>
  </si>
  <si>
    <t>in these IA -Input Axes- views, the state of balance is achieved by setting the gyro in the same state, say, the inner gimbal in the plane of the page, and no torque in this plane (the forces have no components in this plane, on the IA)</t>
  </si>
  <si>
    <t>D2</t>
  </si>
  <si>
    <t>The angle defined by the two gimbals are the same in this OA front view (perpendicular to the transversal plane, in other words, radial) -  accurate to the geometric construction, :-)  -</t>
  </si>
  <si>
    <t>The Azimuth direction, given by the ALS is about 60 ~ 61.5 degrees (angle between the route and the vertical direction) in A and B</t>
  </si>
  <si>
    <t>The azimuth direction, given by the ALS is about 90 degrees (angle between the route and the vertical direction) in D (the vehicle has steered and follows a route West to East after steering)</t>
  </si>
  <si>
    <t>the state of balance is not achieved: SA (spinning axis) is not aligned with the North direction, inner  gimbal has not rotated to the North direction</t>
  </si>
  <si>
    <t>state of balance achieved for the gyro, all set, full East heading</t>
  </si>
  <si>
    <t>Numerical Application</t>
  </si>
  <si>
    <r>
      <t xml:space="preserve">τ_E = L </t>
    </r>
    <r>
      <rPr>
        <sz val="11"/>
        <color theme="1"/>
        <rFont val="Calibri"/>
        <family val="2"/>
        <scheme val="minor"/>
      </rPr>
      <t xml:space="preserve">x </t>
    </r>
    <r>
      <rPr>
        <b/>
        <sz val="11"/>
        <color theme="1"/>
        <rFont val="Calibri"/>
        <family val="2"/>
        <scheme val="minor"/>
      </rPr>
      <t>ω_IA</t>
    </r>
  </si>
  <si>
    <t>τ_E = L x ω_IA</t>
  </si>
  <si>
    <t>sin α = τ_E / ( L  x ω_E x cos LAT )</t>
  </si>
  <si>
    <t>errors</t>
  </si>
  <si>
    <t>Torque (Earth)</t>
  </si>
  <si>
    <t>angular rate</t>
  </si>
  <si>
    <t>Azimuth (degrees)</t>
  </si>
  <si>
    <t xml:space="preserve">sin α </t>
  </si>
  <si>
    <t xml:space="preserve">α </t>
  </si>
  <si>
    <t>ω_E</t>
  </si>
  <si>
    <t>ω_Eh = ω_E x cos LAT</t>
  </si>
  <si>
    <r>
      <t xml:space="preserve">ω_IA = ω_Eh x sin </t>
    </r>
    <r>
      <rPr>
        <sz val="11"/>
        <color theme="1"/>
        <rFont val="Calibri"/>
        <family val="2"/>
      </rPr>
      <t>α</t>
    </r>
  </si>
  <si>
    <t>ω_Eh</t>
  </si>
  <si>
    <t>LAT</t>
  </si>
  <si>
    <t>τ_E / L = ω_IA</t>
  </si>
  <si>
    <t>τ_E on IA</t>
  </si>
  <si>
    <t>&lt;-------------  Column width is 8.43 in this area --------------&gt;</t>
  </si>
  <si>
    <t>&lt;--------------  Row height is 15 in this area  ----------------&gt;</t>
  </si>
  <si>
    <t>The figures B, C, D describe an event of steering from a given heading (B) to a final heading (D)</t>
  </si>
  <si>
    <t>A good way to figure the momentum caused by the spinning Earth is to start with: 4. How to find the north with a rotating device?</t>
  </si>
  <si>
    <t>Since an input is given on IA -input axis- the gyro sees a corresponding torque (either τ_E , or ω_Eh -horizontal component in the radial plane- caused by the earth rotation) and an angular rate (ω_IA)</t>
  </si>
  <si>
    <t>The state of balance is achieved in figures B and D, and the state of the system between B and D is shown by the figure 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</si>
</sst>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9">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
      <sz val="11"/>
      <color theme="0"/>
      <name val="Calibri"/>
      <family val="2"/>
      <scheme val="minor"/>
    </font>
  </fonts>
  <fills count="4">
    <fill>
      <patternFill patternType="none"/>
    </fill>
    <fill>
      <patternFill patternType="gray125"/>
    </fill>
    <fill>
      <patternFill patternType="solid">
        <fgColor theme="1"/>
        <bgColor indexed="64"/>
      </patternFill>
    </fill>
    <fill>
      <patternFill patternType="solid">
        <fgColor theme="0"/>
        <bgColor indexed="64"/>
      </patternFill>
    </fill>
  </fills>
  <borders count="1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75">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28" fillId="2" borderId="0" xfId="0" applyFont="1" applyFill="1"/>
    <xf numFmtId="0" fontId="28" fillId="2" borderId="0" xfId="0" quotePrefix="1" applyFont="1" applyFill="1"/>
    <xf numFmtId="0" fontId="0" fillId="3" borderId="6" xfId="0" applyFill="1" applyBorder="1"/>
    <xf numFmtId="0" fontId="0" fillId="3" borderId="7" xfId="0" applyFill="1" applyBorder="1"/>
    <xf numFmtId="0" fontId="0" fillId="3" borderId="8" xfId="0" applyFill="1" applyBorder="1"/>
    <xf numFmtId="0" fontId="0" fillId="3" borderId="3" xfId="0" applyFill="1" applyBorder="1"/>
    <xf numFmtId="0" fontId="0" fillId="3" borderId="0" xfId="0" applyFill="1" applyBorder="1"/>
    <xf numFmtId="0" fontId="0" fillId="3" borderId="1" xfId="0" applyFill="1" applyBorder="1"/>
    <xf numFmtId="0" fontId="0" fillId="3" borderId="9" xfId="0" applyFill="1" applyBorder="1"/>
    <xf numFmtId="0" fontId="0" fillId="3" borderId="5" xfId="0" applyFill="1" applyBorder="1"/>
    <xf numFmtId="0" fontId="0" fillId="3" borderId="10" xfId="0" applyFill="1" applyBorder="1"/>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horizontal="left" vertical="top" wrapText="1"/>
    </xf>
    <xf numFmtId="0" fontId="0" fillId="0" borderId="0" xfId="0" applyAlignment="1">
      <alignment horizontal="center"/>
    </xf>
    <xf numFmtId="0" fontId="0" fillId="0" borderId="5"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13" xfId="0" applyBorder="1" applyAlignment="1">
      <alignment horizontal="center"/>
    </xf>
    <xf numFmtId="0" fontId="0" fillId="0" borderId="14" xfId="0" applyBorder="1" applyAlignment="1">
      <alignment horizontal="center" vertical="center" textRotation="180"/>
    </xf>
    <xf numFmtId="0" fontId="0" fillId="0" borderId="2" xfId="0" applyBorder="1" applyAlignment="1">
      <alignment horizontal="center" vertical="center" textRotation="180"/>
    </xf>
    <xf numFmtId="0" fontId="0" fillId="0" borderId="15" xfId="0" applyBorder="1" applyAlignment="1">
      <alignment horizontal="center" vertical="center" textRotation="180"/>
    </xf>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7.png"/><Relationship Id="rId26" Type="http://schemas.openxmlformats.org/officeDocument/2006/relationships/image" Target="../media/image25.png"/><Relationship Id="rId21" Type="http://schemas.openxmlformats.org/officeDocument/2006/relationships/image" Target="../media/image20.png"/><Relationship Id="rId34" Type="http://schemas.openxmlformats.org/officeDocument/2006/relationships/image" Target="../media/image31.png"/><Relationship Id="rId7" Type="http://schemas.openxmlformats.org/officeDocument/2006/relationships/image" Target="../media/image7.jpg"/><Relationship Id="rId12" Type="http://schemas.openxmlformats.org/officeDocument/2006/relationships/image" Target="../media/image12.png"/><Relationship Id="rId17" Type="http://schemas.openxmlformats.org/officeDocument/2006/relationships/chart" Target="../charts/chart1.xml"/><Relationship Id="rId25" Type="http://schemas.openxmlformats.org/officeDocument/2006/relationships/image" Target="../media/image24.png"/><Relationship Id="rId33" Type="http://schemas.microsoft.com/office/2007/relationships/hdphoto" Target="../media/hdphoto2.wdp"/><Relationship Id="rId38" Type="http://schemas.openxmlformats.org/officeDocument/2006/relationships/image" Target="../media/image33.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19.png"/><Relationship Id="rId29" Type="http://schemas.openxmlformats.org/officeDocument/2006/relationships/image" Target="../media/image2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3.png"/><Relationship Id="rId32" Type="http://schemas.openxmlformats.org/officeDocument/2006/relationships/image" Target="../media/image30.png"/><Relationship Id="rId37" Type="http://schemas.microsoft.com/office/2007/relationships/hdphoto" Target="../media/hdphoto4.wdp"/><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jpeg"/><Relationship Id="rId28" Type="http://schemas.openxmlformats.org/officeDocument/2006/relationships/image" Target="../media/image27.png"/><Relationship Id="rId36" Type="http://schemas.openxmlformats.org/officeDocument/2006/relationships/image" Target="../media/image32.png"/><Relationship Id="rId10" Type="http://schemas.openxmlformats.org/officeDocument/2006/relationships/image" Target="../media/image10.png"/><Relationship Id="rId19" Type="http://schemas.openxmlformats.org/officeDocument/2006/relationships/image" Target="../media/image18.png"/><Relationship Id="rId31" Type="http://schemas.microsoft.com/office/2007/relationships/hdphoto" Target="../media/hdphoto1.wdp"/><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microsoft.com/office/2007/relationships/hdphoto" Target="../media/hdphoto3.wdp"/><Relationship Id="rId8" Type="http://schemas.openxmlformats.org/officeDocument/2006/relationships/image" Target="../media/image8.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15</xdr:col>
      <xdr:colOff>585390</xdr:colOff>
      <xdr:row>940</xdr:row>
      <xdr:rowOff>168671</xdr:rowOff>
    </xdr:from>
    <xdr:to>
      <xdr:col>23</xdr:col>
      <xdr:colOff>19843</xdr:colOff>
      <xdr:row>961</xdr:row>
      <xdr:rowOff>23065</xdr:rowOff>
    </xdr:to>
    <xdr:pic>
      <xdr:nvPicPr>
        <xdr:cNvPr id="77" name="Picture 76">
          <a:extLst>
            <a:ext uri="{FF2B5EF4-FFF2-40B4-BE49-F238E27FC236}">
              <a16:creationId xmlns:a16="http://schemas.microsoft.com/office/drawing/2014/main" id="{2DDA8E77-B9E5-4526-B9D8-2D29B5A3A297}"/>
            </a:ext>
          </a:extLst>
        </xdr:cNvPr>
        <xdr:cNvPicPr>
          <a:picLocks noChangeAspect="1"/>
        </xdr:cNvPicPr>
      </xdr:nvPicPr>
      <xdr:blipFill>
        <a:blip xmlns:r="http://schemas.openxmlformats.org/officeDocument/2006/relationships" r:embed="rId1"/>
        <a:stretch>
          <a:fillRect/>
        </a:stretch>
      </xdr:blipFill>
      <xdr:spPr>
        <a:xfrm>
          <a:off x="13533437" y="190331327"/>
          <a:ext cx="4276328" cy="3813223"/>
        </a:xfrm>
        <a:prstGeom prst="rect">
          <a:avLst/>
        </a:prstGeom>
      </xdr:spPr>
    </xdr:pic>
    <xdr:clientData/>
  </xdr:twoCellAnchor>
  <xdr:twoCellAnchor>
    <xdr:from>
      <xdr:col>19</xdr:col>
      <xdr:colOff>222795</xdr:colOff>
      <xdr:row>950</xdr:row>
      <xdr:rowOff>105</xdr:rowOff>
    </xdr:from>
    <xdr:to>
      <xdr:col>19</xdr:col>
      <xdr:colOff>300401</xdr:colOff>
      <xdr:row>954</xdr:row>
      <xdr:rowOff>139671</xdr:rowOff>
    </xdr:to>
    <xdr:sp macro="" textlink="">
      <xdr:nvSpPr>
        <xdr:cNvPr id="90" name="Rectangle 89">
          <a:extLst>
            <a:ext uri="{FF2B5EF4-FFF2-40B4-BE49-F238E27FC236}">
              <a16:creationId xmlns:a16="http://schemas.microsoft.com/office/drawing/2014/main" id="{839DD80B-A164-4B13-9573-F6034397FF88}"/>
            </a:ext>
          </a:extLst>
        </xdr:cNvPr>
        <xdr:cNvSpPr/>
      </xdr:nvSpPr>
      <xdr:spPr>
        <a:xfrm rot="20280657">
          <a:off x="7681603" y="196237086"/>
          <a:ext cx="77606" cy="9015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28522" y="25917129"/>
          <a:ext cx="178514" cy="281626"/>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502055" y="24862037"/>
          <a:ext cx="182880" cy="273291"/>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410639" y="25550782"/>
          <a:ext cx="918766" cy="1020304"/>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33167" y="24075230"/>
          <a:ext cx="910064" cy="1011756"/>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55253" y="25543455"/>
          <a:ext cx="912966" cy="1020304"/>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714407" y="25522754"/>
          <a:ext cx="918460" cy="1014810"/>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90768" y="25885318"/>
          <a:ext cx="2005593" cy="161787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81447" y="25898079"/>
          <a:ext cx="178514" cy="281626"/>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8"/>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245</xdr:row>
      <xdr:rowOff>1414</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5"/>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1"/>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4"/>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5"/>
        <a:stretch>
          <a:fillRect/>
        </a:stretch>
      </xdr:blipFill>
      <xdr:spPr>
        <a:xfrm>
          <a:off x="9281049" y="171595675"/>
          <a:ext cx="9467018" cy="6073589"/>
        </a:xfrm>
        <a:prstGeom prst="rect">
          <a:avLst/>
        </a:prstGeom>
      </xdr:spPr>
    </xdr:pic>
    <xdr:clientData/>
  </xdr:twoCellAnchor>
  <xdr:twoCellAnchor editAs="oneCell">
    <xdr:from>
      <xdr:col>0</xdr:col>
      <xdr:colOff>0</xdr:colOff>
      <xdr:row>888</xdr:row>
      <xdr:rowOff>0</xdr:rowOff>
    </xdr:from>
    <xdr:to>
      <xdr:col>0</xdr:col>
      <xdr:colOff>3630706</xdr:colOff>
      <xdr:row>905</xdr:row>
      <xdr:rowOff>10027</xdr:rowOff>
    </xdr:to>
    <xdr:pic>
      <xdr:nvPicPr>
        <xdr:cNvPr id="65" name="Picture 64">
          <a:extLst>
            <a:ext uri="{FF2B5EF4-FFF2-40B4-BE49-F238E27FC236}">
              <a16:creationId xmlns:a16="http://schemas.microsoft.com/office/drawing/2014/main" id="{B9998EF1-1478-D718-2D75-9015AFE13600}"/>
            </a:ext>
          </a:extLst>
        </xdr:cNvPr>
        <xdr:cNvPicPr>
          <a:picLocks noChangeAspect="1"/>
        </xdr:cNvPicPr>
      </xdr:nvPicPr>
      <xdr:blipFill>
        <a:blip xmlns:r="http://schemas.openxmlformats.org/officeDocument/2006/relationships" r:embed="rId26"/>
        <a:stretch>
          <a:fillRect/>
        </a:stretch>
      </xdr:blipFill>
      <xdr:spPr>
        <a:xfrm>
          <a:off x="0" y="181905088"/>
          <a:ext cx="3630706" cy="3248527"/>
        </a:xfrm>
        <a:prstGeom prst="rect">
          <a:avLst/>
        </a:prstGeom>
      </xdr:spPr>
    </xdr:pic>
    <xdr:clientData/>
  </xdr:twoCellAnchor>
  <xdr:twoCellAnchor editAs="oneCell">
    <xdr:from>
      <xdr:col>2</xdr:col>
      <xdr:colOff>0</xdr:colOff>
      <xdr:row>888</xdr:row>
      <xdr:rowOff>0</xdr:rowOff>
    </xdr:from>
    <xdr:to>
      <xdr:col>8</xdr:col>
      <xdr:colOff>100852</xdr:colOff>
      <xdr:row>905</xdr:row>
      <xdr:rowOff>26886</xdr:rowOff>
    </xdr:to>
    <xdr:pic>
      <xdr:nvPicPr>
        <xdr:cNvPr id="66" name="Picture 65">
          <a:extLst>
            <a:ext uri="{FF2B5EF4-FFF2-40B4-BE49-F238E27FC236}">
              <a16:creationId xmlns:a16="http://schemas.microsoft.com/office/drawing/2014/main" id="{63BE8565-C834-C7B5-92BB-277786DA1999}"/>
            </a:ext>
          </a:extLst>
        </xdr:cNvPr>
        <xdr:cNvPicPr>
          <a:picLocks noChangeAspect="1"/>
        </xdr:cNvPicPr>
      </xdr:nvPicPr>
      <xdr:blipFill>
        <a:blip xmlns:r="http://schemas.openxmlformats.org/officeDocument/2006/relationships" r:embed="rId27"/>
        <a:stretch>
          <a:fillRect/>
        </a:stretch>
      </xdr:blipFill>
      <xdr:spPr>
        <a:xfrm>
          <a:off x="4347882" y="181524088"/>
          <a:ext cx="3798794" cy="3265386"/>
        </a:xfrm>
        <a:prstGeom prst="rect">
          <a:avLst/>
        </a:prstGeom>
      </xdr:spPr>
    </xdr:pic>
    <xdr:clientData/>
  </xdr:twoCellAnchor>
  <xdr:twoCellAnchor editAs="oneCell">
    <xdr:from>
      <xdr:col>9</xdr:col>
      <xdr:colOff>1</xdr:colOff>
      <xdr:row>888</xdr:row>
      <xdr:rowOff>0</xdr:rowOff>
    </xdr:from>
    <xdr:to>
      <xdr:col>12</xdr:col>
      <xdr:colOff>135549</xdr:colOff>
      <xdr:row>905</xdr:row>
      <xdr:rowOff>25908</xdr:rowOff>
    </xdr:to>
    <xdr:pic>
      <xdr:nvPicPr>
        <xdr:cNvPr id="67" name="Picture 66">
          <a:extLst>
            <a:ext uri="{FF2B5EF4-FFF2-40B4-BE49-F238E27FC236}">
              <a16:creationId xmlns:a16="http://schemas.microsoft.com/office/drawing/2014/main" id="{D0ADF492-9F89-BCEC-EDB4-DF2766F21544}"/>
            </a:ext>
          </a:extLst>
        </xdr:cNvPr>
        <xdr:cNvPicPr>
          <a:picLocks noChangeAspect="1"/>
        </xdr:cNvPicPr>
      </xdr:nvPicPr>
      <xdr:blipFill>
        <a:blip xmlns:r="http://schemas.openxmlformats.org/officeDocument/2006/relationships" r:embed="rId28"/>
        <a:stretch>
          <a:fillRect/>
        </a:stretch>
      </xdr:blipFill>
      <xdr:spPr>
        <a:xfrm>
          <a:off x="8650942" y="181905088"/>
          <a:ext cx="2163813" cy="3264408"/>
        </a:xfrm>
        <a:prstGeom prst="rect">
          <a:avLst/>
        </a:prstGeom>
      </xdr:spPr>
    </xdr:pic>
    <xdr:clientData/>
  </xdr:twoCellAnchor>
  <xdr:twoCellAnchor editAs="oneCell">
    <xdr:from>
      <xdr:col>15</xdr:col>
      <xdr:colOff>0</xdr:colOff>
      <xdr:row>888</xdr:row>
      <xdr:rowOff>0</xdr:rowOff>
    </xdr:from>
    <xdr:to>
      <xdr:col>18</xdr:col>
      <xdr:colOff>448231</xdr:colOff>
      <xdr:row>905</xdr:row>
      <xdr:rowOff>25908</xdr:rowOff>
    </xdr:to>
    <xdr:pic>
      <xdr:nvPicPr>
        <xdr:cNvPr id="68" name="Picture 67">
          <a:extLst>
            <a:ext uri="{FF2B5EF4-FFF2-40B4-BE49-F238E27FC236}">
              <a16:creationId xmlns:a16="http://schemas.microsoft.com/office/drawing/2014/main" id="{D78A6F8E-3542-68CB-8945-3ADC6D5D4C00}"/>
            </a:ext>
          </a:extLst>
        </xdr:cNvPr>
        <xdr:cNvPicPr>
          <a:picLocks noChangeAspect="1"/>
        </xdr:cNvPicPr>
      </xdr:nvPicPr>
      <xdr:blipFill>
        <a:blip xmlns:r="http://schemas.openxmlformats.org/officeDocument/2006/relationships" r:embed="rId29"/>
        <a:stretch>
          <a:fillRect/>
        </a:stretch>
      </xdr:blipFill>
      <xdr:spPr>
        <a:xfrm>
          <a:off x="12931588" y="181905088"/>
          <a:ext cx="2263584" cy="3264408"/>
        </a:xfrm>
        <a:prstGeom prst="rect">
          <a:avLst/>
        </a:prstGeom>
      </xdr:spPr>
    </xdr:pic>
    <xdr:clientData/>
  </xdr:twoCellAnchor>
  <xdr:twoCellAnchor editAs="oneCell">
    <xdr:from>
      <xdr:col>0</xdr:col>
      <xdr:colOff>0</xdr:colOff>
      <xdr:row>907</xdr:row>
      <xdr:rowOff>0</xdr:rowOff>
    </xdr:from>
    <xdr:to>
      <xdr:col>0</xdr:col>
      <xdr:colOff>3642675</xdr:colOff>
      <xdr:row>928</xdr:row>
      <xdr:rowOff>22412</xdr:rowOff>
    </xdr:to>
    <xdr:pic>
      <xdr:nvPicPr>
        <xdr:cNvPr id="69" name="Picture 68">
          <a:extLst>
            <a:ext uri="{FF2B5EF4-FFF2-40B4-BE49-F238E27FC236}">
              <a16:creationId xmlns:a16="http://schemas.microsoft.com/office/drawing/2014/main" id="{6CB998BD-9E20-D2B6-34C9-9D61EC5EC58A}"/>
            </a:ext>
          </a:extLst>
        </xdr:cNvPr>
        <xdr:cNvPicPr>
          <a:picLocks noChangeAspect="1"/>
        </xdr:cNvPicPr>
      </xdr:nvPicPr>
      <xdr:blipFill>
        <a:blip xmlns:r="http://schemas.openxmlformats.org/officeDocument/2006/relationships" r:embed="rId30">
          <a:extLst>
            <a:ext uri="{BEBA8EAE-BF5A-486C-A8C5-ECC9F3942E4B}">
              <a14:imgProps xmlns:a14="http://schemas.microsoft.com/office/drawing/2010/main">
                <a14:imgLayer r:embed="rId31">
                  <a14:imgEffect>
                    <a14:brightnessContrast bright="40000" contrast="40000"/>
                  </a14:imgEffect>
                </a14:imgLayer>
              </a14:imgProps>
            </a:ext>
          </a:extLst>
        </a:blip>
        <a:stretch>
          <a:fillRect/>
        </a:stretch>
      </xdr:blipFill>
      <xdr:spPr>
        <a:xfrm>
          <a:off x="0" y="185524588"/>
          <a:ext cx="3642675" cy="4022912"/>
        </a:xfrm>
        <a:prstGeom prst="rect">
          <a:avLst/>
        </a:prstGeom>
      </xdr:spPr>
    </xdr:pic>
    <xdr:clientData/>
  </xdr:twoCellAnchor>
  <xdr:twoCellAnchor editAs="oneCell">
    <xdr:from>
      <xdr:col>2</xdr:col>
      <xdr:colOff>11208</xdr:colOff>
      <xdr:row>907</xdr:row>
      <xdr:rowOff>0</xdr:rowOff>
    </xdr:from>
    <xdr:to>
      <xdr:col>7</xdr:col>
      <xdr:colOff>452996</xdr:colOff>
      <xdr:row>928</xdr:row>
      <xdr:rowOff>38256</xdr:rowOff>
    </xdr:to>
    <xdr:pic>
      <xdr:nvPicPr>
        <xdr:cNvPr id="70" name="Picture 69">
          <a:extLst>
            <a:ext uri="{FF2B5EF4-FFF2-40B4-BE49-F238E27FC236}">
              <a16:creationId xmlns:a16="http://schemas.microsoft.com/office/drawing/2014/main" id="{817B1255-3EF2-A5E9-411D-9A8DD195AB66}"/>
            </a:ext>
          </a:extLst>
        </xdr:cNvPr>
        <xdr:cNvPicPr>
          <a:picLocks noChangeAspect="1"/>
        </xdr:cNvPicPr>
      </xdr:nvPicPr>
      <xdr:blipFill>
        <a:blip xmlns:r="http://schemas.openxmlformats.org/officeDocument/2006/relationships" r:embed="rId32">
          <a:extLst>
            <a:ext uri="{BEBA8EAE-BF5A-486C-A8C5-ECC9F3942E4B}">
              <a14:imgProps xmlns:a14="http://schemas.microsoft.com/office/drawing/2010/main">
                <a14:imgLayer r:embed="rId33">
                  <a14:imgEffect>
                    <a14:brightnessContrast bright="40000" contrast="40000"/>
                  </a14:imgEffect>
                </a14:imgLayer>
              </a14:imgProps>
            </a:ext>
          </a:extLst>
        </a:blip>
        <a:stretch>
          <a:fillRect/>
        </a:stretch>
      </xdr:blipFill>
      <xdr:spPr>
        <a:xfrm>
          <a:off x="4359090" y="185524588"/>
          <a:ext cx="3534612" cy="4038756"/>
        </a:xfrm>
        <a:prstGeom prst="rect">
          <a:avLst/>
        </a:prstGeom>
      </xdr:spPr>
    </xdr:pic>
    <xdr:clientData/>
  </xdr:twoCellAnchor>
  <xdr:twoCellAnchor editAs="oneCell">
    <xdr:from>
      <xdr:col>9</xdr:col>
      <xdr:colOff>0</xdr:colOff>
      <xdr:row>907</xdr:row>
      <xdr:rowOff>0</xdr:rowOff>
    </xdr:from>
    <xdr:to>
      <xdr:col>14</xdr:col>
      <xdr:colOff>342092</xdr:colOff>
      <xdr:row>928</xdr:row>
      <xdr:rowOff>23238</xdr:rowOff>
    </xdr:to>
    <xdr:pic>
      <xdr:nvPicPr>
        <xdr:cNvPr id="71" name="Picture 70">
          <a:extLst>
            <a:ext uri="{FF2B5EF4-FFF2-40B4-BE49-F238E27FC236}">
              <a16:creationId xmlns:a16="http://schemas.microsoft.com/office/drawing/2014/main" id="{649A6E62-64A4-5FEB-B3B6-BA7A3FBAEA86}"/>
            </a:ext>
          </a:extLst>
        </xdr:cNvPr>
        <xdr:cNvPicPr>
          <a:picLocks noChangeAspect="1"/>
        </xdr:cNvPicPr>
      </xdr:nvPicPr>
      <xdr:blipFill>
        <a:blip xmlns:r="http://schemas.openxmlformats.org/officeDocument/2006/relationships" r:embed="rId34">
          <a:extLst>
            <a:ext uri="{BEBA8EAE-BF5A-486C-A8C5-ECC9F3942E4B}">
              <a14:imgProps xmlns:a14="http://schemas.microsoft.com/office/drawing/2010/main">
                <a14:imgLayer r:embed="rId35">
                  <a14:imgEffect>
                    <a14:brightnessContrast bright="40000" contrast="40000"/>
                  </a14:imgEffect>
                </a14:imgLayer>
              </a14:imgProps>
            </a:ext>
          </a:extLst>
        </a:blip>
        <a:stretch>
          <a:fillRect/>
        </a:stretch>
      </xdr:blipFill>
      <xdr:spPr>
        <a:xfrm>
          <a:off x="8650941" y="185524588"/>
          <a:ext cx="4017622" cy="4023738"/>
        </a:xfrm>
        <a:prstGeom prst="rect">
          <a:avLst/>
        </a:prstGeom>
      </xdr:spPr>
    </xdr:pic>
    <xdr:clientData/>
  </xdr:twoCellAnchor>
  <xdr:twoCellAnchor editAs="oneCell">
    <xdr:from>
      <xdr:col>15</xdr:col>
      <xdr:colOff>0</xdr:colOff>
      <xdr:row>907</xdr:row>
      <xdr:rowOff>0</xdr:rowOff>
    </xdr:from>
    <xdr:to>
      <xdr:col>21</xdr:col>
      <xdr:colOff>232997</xdr:colOff>
      <xdr:row>928</xdr:row>
      <xdr:rowOff>22860</xdr:rowOff>
    </xdr:to>
    <xdr:pic>
      <xdr:nvPicPr>
        <xdr:cNvPr id="72" name="Picture 71">
          <a:extLst>
            <a:ext uri="{FF2B5EF4-FFF2-40B4-BE49-F238E27FC236}">
              <a16:creationId xmlns:a16="http://schemas.microsoft.com/office/drawing/2014/main" id="{2D31C2D8-C741-C968-2DD7-A98FCD386BFE}"/>
            </a:ext>
          </a:extLst>
        </xdr:cNvPr>
        <xdr:cNvPicPr>
          <a:picLocks noChangeAspect="1"/>
        </xdr:cNvPicPr>
      </xdr:nvPicPr>
      <xdr:blipFill>
        <a:blip xmlns:r="http://schemas.openxmlformats.org/officeDocument/2006/relationships" r:embed="rId36">
          <a:extLst>
            <a:ext uri="{BEBA8EAE-BF5A-486C-A8C5-ECC9F3942E4B}">
              <a14:imgProps xmlns:a14="http://schemas.microsoft.com/office/drawing/2010/main">
                <a14:imgLayer r:embed="rId37">
                  <a14:imgEffect>
                    <a14:brightnessContrast bright="40000" contrast="40000"/>
                  </a14:imgEffect>
                </a14:imgLayer>
              </a14:imgProps>
            </a:ext>
          </a:extLst>
        </a:blip>
        <a:stretch>
          <a:fillRect/>
        </a:stretch>
      </xdr:blipFill>
      <xdr:spPr>
        <a:xfrm>
          <a:off x="12931588" y="185524588"/>
          <a:ext cx="3863703" cy="4023360"/>
        </a:xfrm>
        <a:prstGeom prst="rect">
          <a:avLst/>
        </a:prstGeom>
      </xdr:spPr>
    </xdr:pic>
    <xdr:clientData/>
  </xdr:twoCellAnchor>
  <xdr:twoCellAnchor>
    <xdr:from>
      <xdr:col>0</xdr:col>
      <xdr:colOff>1355913</xdr:colOff>
      <xdr:row>909</xdr:row>
      <xdr:rowOff>190499</xdr:rowOff>
    </xdr:from>
    <xdr:to>
      <xdr:col>0</xdr:col>
      <xdr:colOff>3184713</xdr:colOff>
      <xdr:row>919</xdr:row>
      <xdr:rowOff>114299</xdr:rowOff>
    </xdr:to>
    <xdr:sp macro="" textlink="">
      <xdr:nvSpPr>
        <xdr:cNvPr id="73" name="Arc 72">
          <a:extLst>
            <a:ext uri="{FF2B5EF4-FFF2-40B4-BE49-F238E27FC236}">
              <a16:creationId xmlns:a16="http://schemas.microsoft.com/office/drawing/2014/main" id="{CCCB84E9-4E8B-98E1-557C-802D920D7112}"/>
            </a:ext>
          </a:extLst>
        </xdr:cNvPr>
        <xdr:cNvSpPr/>
      </xdr:nvSpPr>
      <xdr:spPr>
        <a:xfrm>
          <a:off x="1355913" y="187519234"/>
          <a:ext cx="1828800" cy="1828800"/>
        </a:xfrm>
        <a:prstGeom prst="arc">
          <a:avLst>
            <a:gd name="adj1" fmla="val 16200000"/>
            <a:gd name="adj2" fmla="val 19749085"/>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510990</xdr:colOff>
      <xdr:row>911</xdr:row>
      <xdr:rowOff>17928</xdr:rowOff>
    </xdr:from>
    <xdr:to>
      <xdr:col>6</xdr:col>
      <xdr:colOff>457202</xdr:colOff>
      <xdr:row>920</xdr:row>
      <xdr:rowOff>132228</xdr:rowOff>
    </xdr:to>
    <xdr:sp macro="" textlink="">
      <xdr:nvSpPr>
        <xdr:cNvPr id="74" name="Arc 73">
          <a:extLst>
            <a:ext uri="{FF2B5EF4-FFF2-40B4-BE49-F238E27FC236}">
              <a16:creationId xmlns:a16="http://schemas.microsoft.com/office/drawing/2014/main" id="{B120F8B3-3C36-1147-F181-B7FA7E0EBB1E}"/>
            </a:ext>
          </a:extLst>
        </xdr:cNvPr>
        <xdr:cNvSpPr/>
      </xdr:nvSpPr>
      <xdr:spPr>
        <a:xfrm>
          <a:off x="5463990" y="187727663"/>
          <a:ext cx="1828800" cy="1828800"/>
        </a:xfrm>
        <a:prstGeom prst="arc">
          <a:avLst>
            <a:gd name="adj1" fmla="val 16200000"/>
            <a:gd name="adj2" fmla="val 20068417"/>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786663</xdr:colOff>
      <xdr:row>910</xdr:row>
      <xdr:rowOff>159119</xdr:rowOff>
    </xdr:from>
    <xdr:to>
      <xdr:col>13</xdr:col>
      <xdr:colOff>385493</xdr:colOff>
      <xdr:row>920</xdr:row>
      <xdr:rowOff>82919</xdr:rowOff>
    </xdr:to>
    <xdr:sp macro="" textlink="">
      <xdr:nvSpPr>
        <xdr:cNvPr id="75" name="Arc 74">
          <a:extLst>
            <a:ext uri="{FF2B5EF4-FFF2-40B4-BE49-F238E27FC236}">
              <a16:creationId xmlns:a16="http://schemas.microsoft.com/office/drawing/2014/main" id="{4D6CB4E8-C3BE-4D78-8695-FD585C9E0B6B}"/>
            </a:ext>
          </a:extLst>
        </xdr:cNvPr>
        <xdr:cNvSpPr/>
      </xdr:nvSpPr>
      <xdr:spPr>
        <a:xfrm>
          <a:off x="10042722" y="187678354"/>
          <a:ext cx="1828800" cy="1828800"/>
        </a:xfrm>
        <a:prstGeom prst="arc">
          <a:avLst>
            <a:gd name="adj1" fmla="val 17993193"/>
            <a:gd name="adj2" fmla="val 353481"/>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17</xdr:col>
      <xdr:colOff>109829</xdr:colOff>
      <xdr:row>909</xdr:row>
      <xdr:rowOff>188251</xdr:rowOff>
    </xdr:from>
    <xdr:to>
      <xdr:col>20</xdr:col>
      <xdr:colOff>123277</xdr:colOff>
      <xdr:row>919</xdr:row>
      <xdr:rowOff>112051</xdr:rowOff>
    </xdr:to>
    <xdr:sp macro="" textlink="">
      <xdr:nvSpPr>
        <xdr:cNvPr id="76" name="Arc 75">
          <a:extLst>
            <a:ext uri="{FF2B5EF4-FFF2-40B4-BE49-F238E27FC236}">
              <a16:creationId xmlns:a16="http://schemas.microsoft.com/office/drawing/2014/main" id="{13795C27-8067-4D81-9CC2-84CF8FED9680}"/>
            </a:ext>
          </a:extLst>
        </xdr:cNvPr>
        <xdr:cNvSpPr/>
      </xdr:nvSpPr>
      <xdr:spPr>
        <a:xfrm>
          <a:off x="14251653" y="187516986"/>
          <a:ext cx="1828800" cy="1828800"/>
        </a:xfrm>
        <a:prstGeom prst="arc">
          <a:avLst>
            <a:gd name="adj1" fmla="val 16434776"/>
            <a:gd name="adj2" fmla="val 202464"/>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0</xdr:col>
      <xdr:colOff>2599764</xdr:colOff>
      <xdr:row>909</xdr:row>
      <xdr:rowOff>0</xdr:rowOff>
    </xdr:from>
    <xdr:to>
      <xdr:col>0</xdr:col>
      <xdr:colOff>3062648</xdr:colOff>
      <xdr:row>910</xdr:row>
      <xdr:rowOff>152286</xdr:rowOff>
    </xdr:to>
    <xdr:sp macro="" textlink="">
      <xdr:nvSpPr>
        <xdr:cNvPr id="81" name="TextBox 80">
          <a:extLst>
            <a:ext uri="{FF2B5EF4-FFF2-40B4-BE49-F238E27FC236}">
              <a16:creationId xmlns:a16="http://schemas.microsoft.com/office/drawing/2014/main" id="{CC3B35C5-1788-F136-8C6C-7F8467F8E432}"/>
            </a:ext>
          </a:extLst>
        </xdr:cNvPr>
        <xdr:cNvSpPr txBox="1"/>
      </xdr:nvSpPr>
      <xdr:spPr>
        <a:xfrm>
          <a:off x="2599764" y="187328735"/>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56°</a:t>
          </a:r>
        </a:p>
      </xdr:txBody>
    </xdr:sp>
    <xdr:clientData/>
  </xdr:twoCellAnchor>
  <xdr:twoCellAnchor>
    <xdr:from>
      <xdr:col>5</xdr:col>
      <xdr:colOff>589430</xdr:colOff>
      <xdr:row>910</xdr:row>
      <xdr:rowOff>51547</xdr:rowOff>
    </xdr:from>
    <xdr:to>
      <xdr:col>6</xdr:col>
      <xdr:colOff>379961</xdr:colOff>
      <xdr:row>912</xdr:row>
      <xdr:rowOff>13333</xdr:rowOff>
    </xdr:to>
    <xdr:sp macro="" textlink="">
      <xdr:nvSpPr>
        <xdr:cNvPr id="82" name="TextBox 81">
          <a:extLst>
            <a:ext uri="{FF2B5EF4-FFF2-40B4-BE49-F238E27FC236}">
              <a16:creationId xmlns:a16="http://schemas.microsoft.com/office/drawing/2014/main" id="{CA759BBD-80DE-4AEE-B4D5-4F78F7E40A17}"/>
            </a:ext>
          </a:extLst>
        </xdr:cNvPr>
        <xdr:cNvSpPr txBox="1"/>
      </xdr:nvSpPr>
      <xdr:spPr>
        <a:xfrm>
          <a:off x="6752665" y="187570782"/>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61°</a:t>
          </a:r>
        </a:p>
      </xdr:txBody>
    </xdr:sp>
    <xdr:clientData/>
  </xdr:twoCellAnchor>
  <xdr:twoCellAnchor>
    <xdr:from>
      <xdr:col>13</xdr:col>
      <xdr:colOff>259983</xdr:colOff>
      <xdr:row>912</xdr:row>
      <xdr:rowOff>35859</xdr:rowOff>
    </xdr:from>
    <xdr:to>
      <xdr:col>13</xdr:col>
      <xdr:colOff>722867</xdr:colOff>
      <xdr:row>913</xdr:row>
      <xdr:rowOff>188145</xdr:rowOff>
    </xdr:to>
    <xdr:sp macro="" textlink="">
      <xdr:nvSpPr>
        <xdr:cNvPr id="87" name="TextBox 86">
          <a:extLst>
            <a:ext uri="{FF2B5EF4-FFF2-40B4-BE49-F238E27FC236}">
              <a16:creationId xmlns:a16="http://schemas.microsoft.com/office/drawing/2014/main" id="{3883147F-F78D-4438-AE08-C1088E2A2C84}"/>
            </a:ext>
          </a:extLst>
        </xdr:cNvPr>
        <xdr:cNvSpPr txBox="1"/>
      </xdr:nvSpPr>
      <xdr:spPr>
        <a:xfrm>
          <a:off x="11746012" y="187936094"/>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60°</a:t>
          </a:r>
        </a:p>
      </xdr:txBody>
    </xdr:sp>
    <xdr:clientData/>
  </xdr:twoCellAnchor>
  <xdr:twoCellAnchor>
    <xdr:from>
      <xdr:col>20</xdr:col>
      <xdr:colOff>87412</xdr:colOff>
      <xdr:row>911</xdr:row>
      <xdr:rowOff>109815</xdr:rowOff>
    </xdr:from>
    <xdr:to>
      <xdr:col>20</xdr:col>
      <xdr:colOff>550296</xdr:colOff>
      <xdr:row>913</xdr:row>
      <xdr:rowOff>71601</xdr:rowOff>
    </xdr:to>
    <xdr:sp macro="" textlink="">
      <xdr:nvSpPr>
        <xdr:cNvPr id="93" name="TextBox 92">
          <a:extLst>
            <a:ext uri="{FF2B5EF4-FFF2-40B4-BE49-F238E27FC236}">
              <a16:creationId xmlns:a16="http://schemas.microsoft.com/office/drawing/2014/main" id="{B5D714EE-53A9-4806-A40F-CE58506A8A47}"/>
            </a:ext>
          </a:extLst>
        </xdr:cNvPr>
        <xdr:cNvSpPr txBox="1"/>
      </xdr:nvSpPr>
      <xdr:spPr>
        <a:xfrm>
          <a:off x="16044588" y="187819550"/>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92°</a:t>
          </a:r>
        </a:p>
      </xdr:txBody>
    </xdr:sp>
    <xdr:clientData/>
  </xdr:twoCellAnchor>
  <xdr:twoCellAnchor editAs="oneCell">
    <xdr:from>
      <xdr:col>12</xdr:col>
      <xdr:colOff>109140</xdr:colOff>
      <xdr:row>941</xdr:row>
      <xdr:rowOff>9922</xdr:rowOff>
    </xdr:from>
    <xdr:to>
      <xdr:col>15</xdr:col>
      <xdr:colOff>21038</xdr:colOff>
      <xdr:row>958</xdr:row>
      <xdr:rowOff>35830</xdr:rowOff>
    </xdr:to>
    <xdr:pic>
      <xdr:nvPicPr>
        <xdr:cNvPr id="86" name="Picture 85">
          <a:extLst>
            <a:ext uri="{FF2B5EF4-FFF2-40B4-BE49-F238E27FC236}">
              <a16:creationId xmlns:a16="http://schemas.microsoft.com/office/drawing/2014/main" id="{6B9D915C-AA32-4BA7-9339-3885F1711BD9}"/>
            </a:ext>
          </a:extLst>
        </xdr:cNvPr>
        <xdr:cNvPicPr>
          <a:picLocks noChangeAspect="1"/>
        </xdr:cNvPicPr>
      </xdr:nvPicPr>
      <xdr:blipFill>
        <a:blip xmlns:r="http://schemas.openxmlformats.org/officeDocument/2006/relationships" r:embed="rId28"/>
        <a:stretch>
          <a:fillRect/>
        </a:stretch>
      </xdr:blipFill>
      <xdr:spPr>
        <a:xfrm>
          <a:off x="10804921" y="190361094"/>
          <a:ext cx="2164164" cy="3230674"/>
        </a:xfrm>
        <a:prstGeom prst="rect">
          <a:avLst/>
        </a:prstGeom>
      </xdr:spPr>
    </xdr:pic>
    <xdr:clientData/>
  </xdr:twoCellAnchor>
  <xdr:twoCellAnchor>
    <xdr:from>
      <xdr:col>18</xdr:col>
      <xdr:colOff>271096</xdr:colOff>
      <xdr:row>944</xdr:row>
      <xdr:rowOff>146538</xdr:rowOff>
    </xdr:from>
    <xdr:to>
      <xdr:col>20</xdr:col>
      <xdr:colOff>268941</xdr:colOff>
      <xdr:row>960</xdr:row>
      <xdr:rowOff>78441</xdr:rowOff>
    </xdr:to>
    <xdr:cxnSp macro="">
      <xdr:nvCxnSpPr>
        <xdr:cNvPr id="79" name="Straight Connector 78">
          <a:extLst>
            <a:ext uri="{FF2B5EF4-FFF2-40B4-BE49-F238E27FC236}">
              <a16:creationId xmlns:a16="http://schemas.microsoft.com/office/drawing/2014/main" id="{1F934C13-4CF3-4847-A6C7-F7E13923417E}"/>
            </a:ext>
          </a:extLst>
        </xdr:cNvPr>
        <xdr:cNvCxnSpPr/>
      </xdr:nvCxnSpPr>
      <xdr:spPr>
        <a:xfrm>
          <a:off x="7121769" y="195240519"/>
          <a:ext cx="1214114" cy="29799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649941</xdr:colOff>
      <xdr:row>949</xdr:row>
      <xdr:rowOff>134471</xdr:rowOff>
    </xdr:from>
    <xdr:to>
      <xdr:col>21</xdr:col>
      <xdr:colOff>347383</xdr:colOff>
      <xdr:row>953</xdr:row>
      <xdr:rowOff>168088</xdr:rowOff>
    </xdr:to>
    <xdr:cxnSp macro="">
      <xdr:nvCxnSpPr>
        <xdr:cNvPr id="89" name="Straight Connector 88">
          <a:extLst>
            <a:ext uri="{FF2B5EF4-FFF2-40B4-BE49-F238E27FC236}">
              <a16:creationId xmlns:a16="http://schemas.microsoft.com/office/drawing/2014/main" id="{EC4895F2-889B-4344-B0C1-EE9897ACDF18}"/>
            </a:ext>
          </a:extLst>
        </xdr:cNvPr>
        <xdr:cNvCxnSpPr/>
      </xdr:nvCxnSpPr>
      <xdr:spPr>
        <a:xfrm flipV="1">
          <a:off x="6813176" y="196808912"/>
          <a:ext cx="2185148" cy="795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229464</xdr:colOff>
      <xdr:row>942</xdr:row>
      <xdr:rowOff>183170</xdr:rowOff>
    </xdr:from>
    <xdr:to>
      <xdr:col>19</xdr:col>
      <xdr:colOff>269659</xdr:colOff>
      <xdr:row>959</xdr:row>
      <xdr:rowOff>168516</xdr:rowOff>
    </xdr:to>
    <xdr:cxnSp macro="">
      <xdr:nvCxnSpPr>
        <xdr:cNvPr id="94" name="Straight Connector 93">
          <a:extLst>
            <a:ext uri="{FF2B5EF4-FFF2-40B4-BE49-F238E27FC236}">
              <a16:creationId xmlns:a16="http://schemas.microsoft.com/office/drawing/2014/main" id="{9A702F64-7420-4686-BA6E-D7030BBD56D8}"/>
            </a:ext>
          </a:extLst>
        </xdr:cNvPr>
        <xdr:cNvCxnSpPr/>
      </xdr:nvCxnSpPr>
      <xdr:spPr>
        <a:xfrm>
          <a:off x="7688272" y="1948961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72251</xdr:colOff>
      <xdr:row>952</xdr:row>
      <xdr:rowOff>22395</xdr:rowOff>
    </xdr:from>
    <xdr:to>
      <xdr:col>22</xdr:col>
      <xdr:colOff>189481</xdr:colOff>
      <xdr:row>952</xdr:row>
      <xdr:rowOff>62590</xdr:rowOff>
    </xdr:to>
    <xdr:cxnSp macro="">
      <xdr:nvCxnSpPr>
        <xdr:cNvPr id="97" name="Straight Connector 96">
          <a:extLst>
            <a:ext uri="{FF2B5EF4-FFF2-40B4-BE49-F238E27FC236}">
              <a16:creationId xmlns:a16="http://schemas.microsoft.com/office/drawing/2014/main" id="{A1C62616-E841-48C6-9805-74211790152C}"/>
            </a:ext>
          </a:extLst>
        </xdr:cNvPr>
        <xdr:cNvCxnSpPr/>
      </xdr:nvCxnSpPr>
      <xdr:spPr>
        <a:xfrm rot="16200000">
          <a:off x="7840672" y="1950485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315058</xdr:colOff>
      <xdr:row>950</xdr:row>
      <xdr:rowOff>32897</xdr:rowOff>
    </xdr:from>
    <xdr:to>
      <xdr:col>19</xdr:col>
      <xdr:colOff>92812</xdr:colOff>
      <xdr:row>951</xdr:row>
      <xdr:rowOff>7327</xdr:rowOff>
    </xdr:to>
    <xdr:cxnSp macro="">
      <xdr:nvCxnSpPr>
        <xdr:cNvPr id="98" name="Straight Arrow Connector 97">
          <a:extLst>
            <a:ext uri="{FF2B5EF4-FFF2-40B4-BE49-F238E27FC236}">
              <a16:creationId xmlns:a16="http://schemas.microsoft.com/office/drawing/2014/main" id="{9DA38238-AD3C-4BD3-BAFE-8534D9E5630E}"/>
            </a:ext>
          </a:extLst>
        </xdr:cNvPr>
        <xdr:cNvCxnSpPr>
          <a:stCxn id="90" idx="0"/>
        </xdr:cNvCxnSpPr>
      </xdr:nvCxnSpPr>
      <xdr:spPr>
        <a:xfrm flipH="1">
          <a:off x="7165731" y="196269878"/>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423495</xdr:colOff>
      <xdr:row>953</xdr:row>
      <xdr:rowOff>134008</xdr:rowOff>
    </xdr:from>
    <xdr:to>
      <xdr:col>20</xdr:col>
      <xdr:colOff>201250</xdr:colOff>
      <xdr:row>954</xdr:row>
      <xdr:rowOff>108438</xdr:rowOff>
    </xdr:to>
    <xdr:cxnSp macro="">
      <xdr:nvCxnSpPr>
        <xdr:cNvPr id="100" name="Straight Arrow Connector 99">
          <a:extLst>
            <a:ext uri="{FF2B5EF4-FFF2-40B4-BE49-F238E27FC236}">
              <a16:creationId xmlns:a16="http://schemas.microsoft.com/office/drawing/2014/main" id="{B1DB767F-0FC2-4F00-9AC5-763E7446FAF6}"/>
            </a:ext>
          </a:extLst>
        </xdr:cNvPr>
        <xdr:cNvCxnSpPr/>
      </xdr:nvCxnSpPr>
      <xdr:spPr>
        <a:xfrm flipV="1">
          <a:off x="7882303" y="196942489"/>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417634</xdr:colOff>
      <xdr:row>950</xdr:row>
      <xdr:rowOff>32897</xdr:rowOff>
    </xdr:from>
    <xdr:to>
      <xdr:col>19</xdr:col>
      <xdr:colOff>92812</xdr:colOff>
      <xdr:row>953</xdr:row>
      <xdr:rowOff>109904</xdr:rowOff>
    </xdr:to>
    <xdr:cxnSp macro="">
      <xdr:nvCxnSpPr>
        <xdr:cNvPr id="101" name="Straight Connector 100">
          <a:extLst>
            <a:ext uri="{FF2B5EF4-FFF2-40B4-BE49-F238E27FC236}">
              <a16:creationId xmlns:a16="http://schemas.microsoft.com/office/drawing/2014/main" id="{4EDB6DDA-83EE-4F32-9CE5-72A0287A6B42}"/>
            </a:ext>
          </a:extLst>
        </xdr:cNvPr>
        <xdr:cNvCxnSpPr>
          <a:stCxn id="90" idx="0"/>
        </xdr:cNvCxnSpPr>
      </xdr:nvCxnSpPr>
      <xdr:spPr>
        <a:xfrm flipH="1">
          <a:off x="5986096" y="196269878"/>
          <a:ext cx="1565524" cy="64850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364682</xdr:colOff>
      <xdr:row>950</xdr:row>
      <xdr:rowOff>36634</xdr:rowOff>
    </xdr:from>
    <xdr:to>
      <xdr:col>19</xdr:col>
      <xdr:colOff>74935</xdr:colOff>
      <xdr:row>950</xdr:row>
      <xdr:rowOff>36634</xdr:rowOff>
    </xdr:to>
    <xdr:cxnSp macro="">
      <xdr:nvCxnSpPr>
        <xdr:cNvPr id="103" name="Straight Connector 102">
          <a:extLst>
            <a:ext uri="{FF2B5EF4-FFF2-40B4-BE49-F238E27FC236}">
              <a16:creationId xmlns:a16="http://schemas.microsoft.com/office/drawing/2014/main" id="{AB026C0E-40E3-46F9-AD9E-4EBC0E8121BD}"/>
            </a:ext>
          </a:extLst>
        </xdr:cNvPr>
        <xdr:cNvCxnSpPr/>
      </xdr:nvCxnSpPr>
      <xdr:spPr>
        <a:xfrm flipH="1">
          <a:off x="6541278" y="196273615"/>
          <a:ext cx="992465"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402981</xdr:colOff>
      <xdr:row>946</xdr:row>
      <xdr:rowOff>117231</xdr:rowOff>
    </xdr:from>
    <xdr:to>
      <xdr:col>20</xdr:col>
      <xdr:colOff>148006</xdr:colOff>
      <xdr:row>953</xdr:row>
      <xdr:rowOff>155331</xdr:rowOff>
    </xdr:to>
    <xdr:grpSp>
      <xdr:nvGrpSpPr>
        <xdr:cNvPr id="108" name="Group 107">
          <a:extLst>
            <a:ext uri="{FF2B5EF4-FFF2-40B4-BE49-F238E27FC236}">
              <a16:creationId xmlns:a16="http://schemas.microsoft.com/office/drawing/2014/main" id="{B1B5B04E-DF5B-44FA-B1C7-9BEBA5BEE07C}"/>
            </a:ext>
          </a:extLst>
        </xdr:cNvPr>
        <xdr:cNvGrpSpPr/>
      </xdr:nvGrpSpPr>
      <xdr:grpSpPr>
        <a:xfrm>
          <a:off x="14561497" y="192353559"/>
          <a:ext cx="1560728" cy="1357710"/>
          <a:chOff x="6579577" y="195592212"/>
          <a:chExt cx="1635371" cy="1371600"/>
        </a:xfrm>
      </xdr:grpSpPr>
      <xdr:sp macro="" textlink="">
        <xdr:nvSpPr>
          <xdr:cNvPr id="106" name="Arc 105">
            <a:extLst>
              <a:ext uri="{FF2B5EF4-FFF2-40B4-BE49-F238E27FC236}">
                <a16:creationId xmlns:a16="http://schemas.microsoft.com/office/drawing/2014/main" id="{3D2124BF-91D0-48C4-89D3-5BC64AD92CCC}"/>
              </a:ext>
            </a:extLst>
          </xdr:cNvPr>
          <xdr:cNvSpPr/>
        </xdr:nvSpPr>
        <xdr:spPr>
          <a:xfrm rot="10800000">
            <a:off x="6843348" y="195592212"/>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07" name="TextBox 106">
            <a:extLst>
              <a:ext uri="{FF2B5EF4-FFF2-40B4-BE49-F238E27FC236}">
                <a16:creationId xmlns:a16="http://schemas.microsoft.com/office/drawing/2014/main" id="{C333F384-9A45-45AA-BA47-553F21E3EA26}"/>
              </a:ext>
            </a:extLst>
          </xdr:cNvPr>
          <xdr:cNvSpPr txBox="1"/>
        </xdr:nvSpPr>
        <xdr:spPr>
          <a:xfrm>
            <a:off x="6579577" y="196266288"/>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159729</xdr:colOff>
      <xdr:row>947</xdr:row>
      <xdr:rowOff>24785</xdr:rowOff>
    </xdr:from>
    <xdr:to>
      <xdr:col>20</xdr:col>
      <xdr:colOff>315060</xdr:colOff>
      <xdr:row>955</xdr:row>
      <xdr:rowOff>161196</xdr:rowOff>
    </xdr:to>
    <xdr:grpSp>
      <xdr:nvGrpSpPr>
        <xdr:cNvPr id="110" name="Group 109">
          <a:extLst>
            <a:ext uri="{FF2B5EF4-FFF2-40B4-BE49-F238E27FC236}">
              <a16:creationId xmlns:a16="http://schemas.microsoft.com/office/drawing/2014/main" id="{3CDBA04D-2EEF-466F-8DE6-68D79907785D}"/>
            </a:ext>
          </a:extLst>
        </xdr:cNvPr>
        <xdr:cNvGrpSpPr/>
      </xdr:nvGrpSpPr>
      <xdr:grpSpPr>
        <a:xfrm rot="5400000">
          <a:off x="14784111" y="192588997"/>
          <a:ext cx="1644536" cy="1365800"/>
          <a:chOff x="6437307" y="195614193"/>
          <a:chExt cx="1660411" cy="1371600"/>
        </a:xfrm>
      </xdr:grpSpPr>
      <xdr:sp macro="" textlink="">
        <xdr:nvSpPr>
          <xdr:cNvPr id="111" name="Arc 110">
            <a:extLst>
              <a:ext uri="{FF2B5EF4-FFF2-40B4-BE49-F238E27FC236}">
                <a16:creationId xmlns:a16="http://schemas.microsoft.com/office/drawing/2014/main" id="{DDC8BE57-0C73-4463-8EB2-5620655ABA19}"/>
              </a:ext>
            </a:extLst>
          </xdr:cNvPr>
          <xdr:cNvSpPr/>
        </xdr:nvSpPr>
        <xdr:spPr>
          <a:xfrm rot="10800000">
            <a:off x="6726118" y="195614193"/>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12" name="TextBox 111">
            <a:extLst>
              <a:ext uri="{FF2B5EF4-FFF2-40B4-BE49-F238E27FC236}">
                <a16:creationId xmlns:a16="http://schemas.microsoft.com/office/drawing/2014/main" id="{AC352D12-8E49-4671-B01E-992B8D2645FC}"/>
              </a:ext>
            </a:extLst>
          </xdr:cNvPr>
          <xdr:cNvSpPr txBox="1"/>
        </xdr:nvSpPr>
        <xdr:spPr>
          <a:xfrm rot="16200000">
            <a:off x="6447694" y="196302922"/>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321879</xdr:colOff>
      <xdr:row>950</xdr:row>
      <xdr:rowOff>32897</xdr:rowOff>
    </xdr:from>
    <xdr:to>
      <xdr:col>19</xdr:col>
      <xdr:colOff>92812</xdr:colOff>
      <xdr:row>950</xdr:row>
      <xdr:rowOff>52552</xdr:rowOff>
    </xdr:to>
    <xdr:cxnSp macro="">
      <xdr:nvCxnSpPr>
        <xdr:cNvPr id="113" name="Straight Arrow Connector 112">
          <a:extLst>
            <a:ext uri="{FF2B5EF4-FFF2-40B4-BE49-F238E27FC236}">
              <a16:creationId xmlns:a16="http://schemas.microsoft.com/office/drawing/2014/main" id="{B03BEFE1-599F-4B5E-83D5-4180503B44AE}"/>
            </a:ext>
          </a:extLst>
        </xdr:cNvPr>
        <xdr:cNvCxnSpPr>
          <a:stCxn id="90" idx="0"/>
        </xdr:cNvCxnSpPr>
      </xdr:nvCxnSpPr>
      <xdr:spPr>
        <a:xfrm flipH="1">
          <a:off x="7186448" y="195899742"/>
          <a:ext cx="381847" cy="1965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315310</xdr:colOff>
      <xdr:row>950</xdr:row>
      <xdr:rowOff>28050</xdr:rowOff>
    </xdr:from>
    <xdr:to>
      <xdr:col>18</xdr:col>
      <xdr:colOff>315310</xdr:colOff>
      <xdr:row>951</xdr:row>
      <xdr:rowOff>44209</xdr:rowOff>
    </xdr:to>
    <xdr:cxnSp macro="">
      <xdr:nvCxnSpPr>
        <xdr:cNvPr id="114" name="Straight Connector 113">
          <a:extLst>
            <a:ext uri="{FF2B5EF4-FFF2-40B4-BE49-F238E27FC236}">
              <a16:creationId xmlns:a16="http://schemas.microsoft.com/office/drawing/2014/main" id="{82177383-70EA-4DD3-AB53-6CEDBD32E773}"/>
            </a:ext>
          </a:extLst>
        </xdr:cNvPr>
        <xdr:cNvCxnSpPr/>
      </xdr:nvCxnSpPr>
      <xdr:spPr>
        <a:xfrm>
          <a:off x="7179879" y="195894895"/>
          <a:ext cx="0" cy="206659"/>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29765</xdr:colOff>
      <xdr:row>961</xdr:row>
      <xdr:rowOff>178594</xdr:rowOff>
    </xdr:from>
    <xdr:to>
      <xdr:col>19</xdr:col>
      <xdr:colOff>9922</xdr:colOff>
      <xdr:row>985</xdr:row>
      <xdr:rowOff>96738</xdr:rowOff>
    </xdr:to>
    <xdr:pic>
      <xdr:nvPicPr>
        <xdr:cNvPr id="84" name="Picture 83">
          <a:extLst>
            <a:ext uri="{FF2B5EF4-FFF2-40B4-BE49-F238E27FC236}">
              <a16:creationId xmlns:a16="http://schemas.microsoft.com/office/drawing/2014/main" id="{F0AC0133-B3DD-4E97-A00E-824BA48804C1}"/>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7481093" y="195242657"/>
          <a:ext cx="7897813" cy="444251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hyperlink" Target="https://www.tinkercad.com/things/fdZymgNNmBl-copy-of-als-gyro?sharecode=rRxCqlVKbCL_bgrcUpFW8CDRsbzVefS5tOjPI-_HOdQ" TargetMode="External"/><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23" Type="http://schemas.openxmlformats.org/officeDocument/2006/relationships/drawing" Target="../drawings/drawing1.xm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975"/>
  <sheetViews>
    <sheetView tabSelected="1" topLeftCell="A957" zoomScale="96" zoomScaleNormal="96" workbookViewId="0">
      <selection activeCell="U985" sqref="U985"/>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1"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64" t="s">
        <v>22</v>
      </c>
      <c r="B26" s="64"/>
      <c r="C26" s="64"/>
      <c r="D26" s="64"/>
      <c r="E26" s="64"/>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64" t="s">
        <v>31</v>
      </c>
      <c r="B39" s="64"/>
      <c r="C39" s="64"/>
      <c r="D39" s="64"/>
      <c r="E39" s="64"/>
      <c r="J39" t="s">
        <v>36</v>
      </c>
    </row>
    <row r="40" spans="1:15">
      <c r="A40" t="s">
        <v>32</v>
      </c>
    </row>
    <row r="41" spans="1:15">
      <c r="A41" t="s">
        <v>33</v>
      </c>
    </row>
    <row r="42" spans="1:15" ht="152.25" customHeight="1">
      <c r="A42" s="64" t="s">
        <v>34</v>
      </c>
      <c r="B42" s="64"/>
      <c r="C42" s="64"/>
      <c r="D42" s="64"/>
      <c r="E42" s="64"/>
      <c r="N42" s="65" t="s">
        <v>40</v>
      </c>
      <c r="O42" s="65"/>
    </row>
    <row r="43" spans="1:15" ht="45" customHeight="1">
      <c r="A43" s="64" t="s">
        <v>35</v>
      </c>
      <c r="B43" s="64"/>
      <c r="C43" s="64"/>
      <c r="D43" s="64"/>
      <c r="E43" s="64"/>
    </row>
    <row r="44" spans="1:15">
      <c r="A44" t="s">
        <v>38</v>
      </c>
    </row>
    <row r="46" spans="1:15">
      <c r="A46" s="3" t="s">
        <v>39</v>
      </c>
    </row>
    <row r="47" spans="1:15" ht="32.25" customHeight="1">
      <c r="A47" s="64" t="s">
        <v>41</v>
      </c>
      <c r="B47" s="64"/>
      <c r="C47" s="64"/>
      <c r="D47" s="64"/>
      <c r="E47" s="64"/>
    </row>
    <row r="48" spans="1:15">
      <c r="M48" s="64" t="s">
        <v>37</v>
      </c>
      <c r="N48" s="64"/>
      <c r="O48" s="64"/>
    </row>
    <row r="49" spans="3:15" ht="15" customHeight="1">
      <c r="C49" s="64" t="s">
        <v>42</v>
      </c>
      <c r="D49" s="64"/>
      <c r="E49" s="64"/>
      <c r="M49" s="64"/>
      <c r="N49" s="64"/>
      <c r="O49" s="64"/>
    </row>
    <row r="50" spans="3:15">
      <c r="C50" s="64"/>
      <c r="D50" s="64"/>
      <c r="E50" s="64"/>
      <c r="M50" s="64"/>
      <c r="N50" s="64"/>
      <c r="O50" s="64"/>
    </row>
    <row r="51" spans="3:15">
      <c r="C51" s="64"/>
      <c r="D51" s="64"/>
      <c r="E51" s="64"/>
      <c r="M51" s="64"/>
      <c r="N51" s="64"/>
      <c r="O51" s="64"/>
    </row>
    <row r="52" spans="3:15">
      <c r="C52" s="64"/>
      <c r="D52" s="64"/>
      <c r="E52" s="64"/>
    </row>
    <row r="53" spans="3:15">
      <c r="C53" s="64"/>
      <c r="D53" s="64"/>
      <c r="E53" s="64"/>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64" t="s">
        <v>44</v>
      </c>
      <c r="B73" s="64"/>
      <c r="C73" s="64"/>
      <c r="D73" s="64"/>
      <c r="E73" s="64"/>
    </row>
    <row r="75" spans="1:5">
      <c r="A75" s="6" t="s">
        <v>45</v>
      </c>
    </row>
    <row r="77" spans="1:5" ht="57.75" customHeight="1">
      <c r="A77" s="64" t="s">
        <v>46</v>
      </c>
      <c r="B77" s="64"/>
      <c r="C77" s="64"/>
      <c r="D77" s="64"/>
      <c r="E77" s="64"/>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64" t="s">
        <v>89</v>
      </c>
      <c r="B104" s="64"/>
      <c r="C104" s="64"/>
      <c r="D104" s="64"/>
      <c r="E104" s="64"/>
    </row>
    <row r="105" spans="1:35" ht="45" customHeight="1">
      <c r="A105" s="64" t="s">
        <v>96</v>
      </c>
      <c r="B105" s="64"/>
      <c r="C105" s="64"/>
      <c r="D105" s="64"/>
      <c r="E105" s="64"/>
    </row>
    <row r="106" spans="1:35" ht="30.75" customHeight="1">
      <c r="A106" s="64" t="s">
        <v>95</v>
      </c>
      <c r="B106" s="64"/>
      <c r="C106" s="64"/>
      <c r="D106" s="64"/>
      <c r="E106" s="64"/>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66" t="s">
        <v>127</v>
      </c>
      <c r="B201" s="66"/>
      <c r="C201" s="66"/>
      <c r="D201" s="66"/>
      <c r="E201" s="66"/>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64" t="s">
        <v>135</v>
      </c>
      <c r="B221" s="64"/>
      <c r="C221" s="64"/>
      <c r="D221" s="64"/>
      <c r="E221" s="64"/>
    </row>
    <row r="222" spans="1:16">
      <c r="N222" t="s">
        <v>137</v>
      </c>
    </row>
    <row r="223" spans="1:16">
      <c r="O223" t="s">
        <v>141</v>
      </c>
      <c r="P223" s="1" t="s">
        <v>138</v>
      </c>
    </row>
    <row r="224" spans="1:16">
      <c r="O224" t="s">
        <v>140</v>
      </c>
      <c r="P224" s="1" t="s">
        <v>139</v>
      </c>
    </row>
    <row r="246" spans="1:5" ht="48.75" customHeight="1">
      <c r="A246" s="66" t="s">
        <v>128</v>
      </c>
      <c r="B246" s="66"/>
      <c r="C246" s="66"/>
      <c r="D246" s="66"/>
      <c r="E246" s="66"/>
    </row>
    <row r="275" spans="1:91">
      <c r="A275" s="6" t="s">
        <v>186</v>
      </c>
    </row>
    <row r="276" spans="1:91">
      <c r="A276" t="s">
        <v>187</v>
      </c>
    </row>
    <row r="277" spans="1:91" ht="31.5" customHeight="1">
      <c r="A277" s="64" t="s">
        <v>221</v>
      </c>
      <c r="B277" s="64"/>
      <c r="C277" s="64"/>
      <c r="D277" s="64"/>
      <c r="E277" s="64"/>
      <c r="F277" s="64"/>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68" t="s">
        <v>207</v>
      </c>
      <c r="C297" s="68"/>
      <c r="D297" s="68"/>
      <c r="E297" s="68"/>
      <c r="F297" s="68"/>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66" t="s">
        <v>216</v>
      </c>
      <c r="B307" s="66"/>
      <c r="C307" s="66"/>
      <c r="D307" s="66"/>
      <c r="E307" s="66"/>
    </row>
    <row r="308" spans="1:6">
      <c r="A308" s="66"/>
      <c r="B308" s="66"/>
      <c r="C308" s="66"/>
      <c r="D308" s="66"/>
      <c r="E308" s="66"/>
    </row>
    <row r="309" spans="1:6">
      <c r="A309" s="66"/>
      <c r="B309" s="66"/>
      <c r="C309" s="66"/>
      <c r="D309" s="66"/>
      <c r="E309" s="66"/>
    </row>
    <row r="310" spans="1:6">
      <c r="A310" s="66"/>
      <c r="B310" s="66"/>
      <c r="C310" s="66"/>
      <c r="D310" s="66"/>
      <c r="E310" s="66"/>
    </row>
    <row r="311" spans="1:6">
      <c r="A311" s="66"/>
      <c r="B311" s="66"/>
      <c r="C311" s="66"/>
      <c r="D311" s="66"/>
      <c r="E311" s="66"/>
    </row>
    <row r="312" spans="1:6">
      <c r="A312" s="66"/>
      <c r="B312" s="66"/>
      <c r="C312" s="66"/>
      <c r="D312" s="66"/>
      <c r="E312" s="66"/>
    </row>
    <row r="313" spans="1:6" ht="31.5" customHeight="1">
      <c r="A313" s="66"/>
      <c r="B313" s="66"/>
      <c r="C313" s="66"/>
      <c r="D313" s="66"/>
      <c r="E313" s="66"/>
    </row>
    <row r="314" spans="1:6">
      <c r="A314" s="66" t="s">
        <v>212</v>
      </c>
      <c r="B314" s="66"/>
      <c r="C314" s="66"/>
      <c r="D314" s="66"/>
      <c r="E314" s="66"/>
    </row>
    <row r="315" spans="1:6">
      <c r="A315" s="66"/>
      <c r="B315" s="66"/>
      <c r="C315" s="66"/>
      <c r="D315" s="66"/>
      <c r="E315" s="66"/>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67"/>
      <c r="B390" s="22" t="s">
        <v>284</v>
      </c>
    </row>
    <row r="391" spans="1:29">
      <c r="A391" s="67"/>
      <c r="B391" t="s">
        <v>249</v>
      </c>
    </row>
    <row r="392" spans="1:29">
      <c r="A392" s="67"/>
      <c r="B392" t="s">
        <v>250</v>
      </c>
    </row>
    <row r="393" spans="1:29">
      <c r="A393" s="67"/>
      <c r="B393" t="s">
        <v>251</v>
      </c>
    </row>
    <row r="394" spans="1:29">
      <c r="A394" s="67"/>
      <c r="B394" t="s">
        <v>252</v>
      </c>
    </row>
    <row r="395" spans="1:29">
      <c r="A395" s="67"/>
      <c r="B395" t="s">
        <v>262</v>
      </c>
    </row>
    <row r="396" spans="1:29">
      <c r="A396" s="67"/>
      <c r="O396" t="s">
        <v>585</v>
      </c>
      <c r="AC396" t="s">
        <v>586</v>
      </c>
    </row>
    <row r="397" spans="1:29">
      <c r="A397" s="67"/>
      <c r="B397" t="s">
        <v>253</v>
      </c>
    </row>
    <row r="398" spans="1:29">
      <c r="A398" s="67"/>
      <c r="B398" s="28" t="s">
        <v>257</v>
      </c>
      <c r="C398" s="28"/>
    </row>
    <row r="399" spans="1:29">
      <c r="A399" s="67"/>
      <c r="B399" s="28" t="s">
        <v>258</v>
      </c>
      <c r="C399" s="28"/>
    </row>
    <row r="400" spans="1:29">
      <c r="A400" s="67"/>
      <c r="B400" s="28"/>
      <c r="C400" s="28"/>
    </row>
    <row r="401" spans="1:7">
      <c r="A401" s="67"/>
      <c r="B401" s="28" t="s">
        <v>256</v>
      </c>
      <c r="C401" s="28"/>
      <c r="D401" t="s">
        <v>8</v>
      </c>
      <c r="E401">
        <v>10</v>
      </c>
    </row>
    <row r="402" spans="1:7">
      <c r="A402" s="67"/>
      <c r="B402" s="28" t="s">
        <v>254</v>
      </c>
      <c r="C402" s="28"/>
      <c r="D402" t="s">
        <v>8</v>
      </c>
      <c r="E402">
        <v>20</v>
      </c>
    </row>
    <row r="403" spans="1:7">
      <c r="A403" s="67"/>
      <c r="B403" s="28" t="s">
        <v>255</v>
      </c>
      <c r="C403" s="28"/>
      <c r="D403" t="s">
        <v>8</v>
      </c>
      <c r="E403">
        <v>0.5</v>
      </c>
    </row>
    <row r="404" spans="1:7">
      <c r="A404" s="67"/>
      <c r="B404" s="28"/>
    </row>
    <row r="405" spans="1:7">
      <c r="A405" s="67"/>
      <c r="B405" s="28" t="s">
        <v>260</v>
      </c>
    </row>
    <row r="406" spans="1:7">
      <c r="A406" s="67"/>
      <c r="B406" s="28" t="s">
        <v>261</v>
      </c>
    </row>
    <row r="407" spans="1:7">
      <c r="A407" s="67"/>
      <c r="B407" s="28" t="s">
        <v>264</v>
      </c>
      <c r="E407" s="28" t="s">
        <v>263</v>
      </c>
      <c r="F407" s="28"/>
    </row>
    <row r="408" spans="1:7">
      <c r="A408" s="67"/>
      <c r="B408" s="28" t="s">
        <v>264</v>
      </c>
      <c r="E408" s="28"/>
      <c r="F408" s="28" t="s">
        <v>281</v>
      </c>
      <c r="G408">
        <f>(9000000-8000000)*0.000000001</f>
        <v>1E-3</v>
      </c>
    </row>
    <row r="409" spans="1:7">
      <c r="A409" s="67"/>
      <c r="E409" s="28"/>
      <c r="F409" s="28"/>
    </row>
    <row r="410" spans="1:7">
      <c r="A410" s="67"/>
      <c r="B410" s="28" t="s">
        <v>265</v>
      </c>
      <c r="E410" s="28"/>
      <c r="F410" t="s">
        <v>8</v>
      </c>
      <c r="G410">
        <v>10</v>
      </c>
    </row>
    <row r="411" spans="1:7">
      <c r="A411" s="67"/>
      <c r="B411" s="29" t="s">
        <v>266</v>
      </c>
      <c r="E411" s="28"/>
      <c r="F411" t="s">
        <v>8</v>
      </c>
      <c r="G411">
        <v>20</v>
      </c>
    </row>
    <row r="412" spans="1:7">
      <c r="A412" s="67"/>
      <c r="B412" s="29" t="s">
        <v>267</v>
      </c>
      <c r="E412" s="28"/>
      <c r="F412" t="s">
        <v>8</v>
      </c>
      <c r="G412">
        <v>0.5</v>
      </c>
    </row>
    <row r="413" spans="1:7">
      <c r="A413" s="67"/>
      <c r="E413" s="28"/>
      <c r="F413" s="28"/>
    </row>
    <row r="414" spans="1:7">
      <c r="A414" s="67"/>
      <c r="B414" s="28" t="s">
        <v>259</v>
      </c>
    </row>
    <row r="415" spans="1:7">
      <c r="A415" s="67"/>
      <c r="B415" s="28" t="s">
        <v>268</v>
      </c>
      <c r="F415" t="s">
        <v>8</v>
      </c>
      <c r="G415">
        <f>SQRT(G410*G410+G411*G411+G412*G412)</f>
        <v>22.366269246345041</v>
      </c>
    </row>
    <row r="416" spans="1:7">
      <c r="A416" s="67"/>
    </row>
    <row r="417" spans="1:11">
      <c r="A417" s="67"/>
      <c r="B417" s="28" t="s">
        <v>269</v>
      </c>
      <c r="F417">
        <f>G410/$G$415</f>
        <v>0.44710183400989589</v>
      </c>
      <c r="H417" t="s">
        <v>272</v>
      </c>
    </row>
    <row r="418" spans="1:11">
      <c r="A418" s="67"/>
      <c r="B418" s="28" t="s">
        <v>270</v>
      </c>
      <c r="F418">
        <f t="shared" ref="F418:F419" si="12">G411/$G$415</f>
        <v>0.89420366801979179</v>
      </c>
    </row>
    <row r="419" spans="1:11">
      <c r="A419" s="67"/>
      <c r="B419" s="28" t="s">
        <v>271</v>
      </c>
      <c r="F419">
        <f t="shared" si="12"/>
        <v>2.2355091700494795E-2</v>
      </c>
    </row>
    <row r="420" spans="1:11">
      <c r="A420" s="67"/>
    </row>
    <row r="421" spans="1:11">
      <c r="A421" s="67"/>
      <c r="B421" s="28" t="s">
        <v>273</v>
      </c>
      <c r="J421" t="s">
        <v>280</v>
      </c>
      <c r="K421">
        <f>G415*G408/2</f>
        <v>1.1183134623172521E-2</v>
      </c>
    </row>
    <row r="422" spans="1:11">
      <c r="A422" s="67"/>
      <c r="B422" s="28" t="s">
        <v>274</v>
      </c>
      <c r="J422" t="s">
        <v>282</v>
      </c>
      <c r="K422" s="30">
        <f>SIN(K421)</f>
        <v>1.1182901526167809E-2</v>
      </c>
    </row>
    <row r="423" spans="1:11">
      <c r="A423" s="67"/>
      <c r="B423" s="28" t="s">
        <v>275</v>
      </c>
      <c r="J423" t="s">
        <v>283</v>
      </c>
      <c r="K423">
        <f>COS(K421)</f>
        <v>0.99993746940169015</v>
      </c>
    </row>
    <row r="424" spans="1:11">
      <c r="A424" s="67"/>
      <c r="B424" s="28" t="s">
        <v>276</v>
      </c>
      <c r="J424" t="s">
        <v>285</v>
      </c>
      <c r="K424">
        <f>K422*F417</f>
        <v>4.9998957819016917E-3</v>
      </c>
    </row>
    <row r="425" spans="1:11">
      <c r="A425" s="67"/>
      <c r="B425" s="28" t="s">
        <v>277</v>
      </c>
      <c r="J425" t="s">
        <v>285</v>
      </c>
      <c r="K425">
        <f>K422*F418</f>
        <v>9.9997915638033834E-3</v>
      </c>
    </row>
    <row r="426" spans="1:11">
      <c r="A426" s="67"/>
      <c r="B426" s="28" t="s">
        <v>278</v>
      </c>
      <c r="J426" t="s">
        <v>285</v>
      </c>
      <c r="K426">
        <f>K422*F419</f>
        <v>2.4999478909508454E-4</v>
      </c>
    </row>
    <row r="427" spans="1:11">
      <c r="A427" s="67"/>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647</v>
      </c>
    </row>
    <row r="824" spans="1:2">
      <c r="A824" t="s">
        <v>644</v>
      </c>
      <c r="B824" s="1" t="s">
        <v>646</v>
      </c>
    </row>
    <row r="825" spans="1:2">
      <c r="A825" t="s">
        <v>645</v>
      </c>
      <c r="B825" s="1" t="s">
        <v>139</v>
      </c>
    </row>
    <row r="826" spans="1:2">
      <c r="B826" s="1"/>
    </row>
    <row r="827" spans="1:2">
      <c r="A827" t="s">
        <v>641</v>
      </c>
      <c r="B827" s="1"/>
    </row>
    <row r="828" spans="1:2">
      <c r="A828" t="s">
        <v>649</v>
      </c>
      <c r="B828" s="1"/>
    </row>
    <row r="829" spans="1:2">
      <c r="A829" t="s">
        <v>648</v>
      </c>
    </row>
    <row r="863" spans="1:2">
      <c r="A863" t="s">
        <v>650</v>
      </c>
    </row>
    <row r="864" spans="1:2">
      <c r="A864" t="s">
        <v>639</v>
      </c>
      <c r="B864" t="s">
        <v>637</v>
      </c>
    </row>
    <row r="865" spans="1:2">
      <c r="A865" t="s">
        <v>640</v>
      </c>
      <c r="B865" t="s">
        <v>638</v>
      </c>
    </row>
    <row r="866" spans="1:2">
      <c r="A866" t="s">
        <v>651</v>
      </c>
    </row>
    <row r="868" spans="1:2">
      <c r="A868" t="s">
        <v>652</v>
      </c>
      <c r="B868" t="s">
        <v>654</v>
      </c>
    </row>
    <row r="869" spans="1:2">
      <c r="A869" t="s">
        <v>653</v>
      </c>
      <c r="B869" t="s">
        <v>655</v>
      </c>
    </row>
    <row r="870" spans="1:2">
      <c r="A870" t="s">
        <v>656</v>
      </c>
    </row>
    <row r="872" spans="1:2">
      <c r="A872" t="s">
        <v>657</v>
      </c>
    </row>
    <row r="873" spans="1:2">
      <c r="A873" t="s">
        <v>658</v>
      </c>
    </row>
    <row r="874" spans="1:2">
      <c r="A874" t="s">
        <v>659</v>
      </c>
    </row>
    <row r="875" spans="1:2">
      <c r="A875" t="s">
        <v>660</v>
      </c>
    </row>
    <row r="877" spans="1:2">
      <c r="A877" t="s">
        <v>661</v>
      </c>
    </row>
    <row r="879" spans="1:2">
      <c r="A879" t="s">
        <v>662</v>
      </c>
    </row>
    <row r="880" spans="1:2" ht="15.75" customHeight="1">
      <c r="A880" t="s">
        <v>671</v>
      </c>
    </row>
    <row r="881" spans="1:2" ht="15.75" customHeight="1"/>
    <row r="882" spans="1:2" ht="15.75" customHeight="1">
      <c r="A882" t="s">
        <v>672</v>
      </c>
    </row>
    <row r="883" spans="1:2" ht="15.75" customHeight="1">
      <c r="A883" t="s">
        <v>673</v>
      </c>
      <c r="B883" t="s">
        <v>675</v>
      </c>
    </row>
    <row r="884" spans="1:2" ht="15.75" customHeight="1">
      <c r="A884" t="s">
        <v>674</v>
      </c>
      <c r="B884" t="s">
        <v>682</v>
      </c>
    </row>
    <row r="885" spans="1:2" ht="15.75" customHeight="1">
      <c r="A885" t="s">
        <v>676</v>
      </c>
      <c r="B885" t="s">
        <v>680</v>
      </c>
    </row>
    <row r="886" spans="1:2" ht="15.75" customHeight="1">
      <c r="A886" t="s">
        <v>677</v>
      </c>
      <c r="B886" t="s">
        <v>678</v>
      </c>
    </row>
    <row r="887" spans="1:2" ht="15.75" customHeight="1">
      <c r="A887" t="s">
        <v>679</v>
      </c>
      <c r="B887" t="s">
        <v>685</v>
      </c>
    </row>
    <row r="888" spans="1:2" ht="15.75" customHeight="1">
      <c r="A888" t="s">
        <v>681</v>
      </c>
      <c r="B888" t="s">
        <v>686</v>
      </c>
    </row>
    <row r="889" spans="1:2" s="53" customFormat="1"/>
    <row r="890" spans="1:2" s="53" customFormat="1"/>
    <row r="891" spans="1:2" s="53" customFormat="1"/>
    <row r="892" spans="1:2" s="53" customFormat="1"/>
    <row r="893" spans="1:2" s="53" customFormat="1"/>
    <row r="894" spans="1:2" s="53" customFormat="1"/>
    <row r="895" spans="1:2" s="53" customFormat="1"/>
    <row r="896" spans="1:2" s="53" customFormat="1"/>
    <row r="897" spans="1:16" s="53" customFormat="1"/>
    <row r="898" spans="1:16" s="53" customFormat="1"/>
    <row r="899" spans="1:16" s="53" customFormat="1"/>
    <row r="900" spans="1:16" s="53" customFormat="1"/>
    <row r="901" spans="1:16" s="53" customFormat="1"/>
    <row r="902" spans="1:16" s="53" customFormat="1"/>
    <row r="903" spans="1:16" s="53" customFormat="1"/>
    <row r="904" spans="1:16" s="53" customFormat="1"/>
    <row r="905" spans="1:16" s="53" customFormat="1"/>
    <row r="906" spans="1:16" s="53" customFormat="1">
      <c r="A906" s="53" t="s">
        <v>663</v>
      </c>
      <c r="C906" s="53" t="s">
        <v>664</v>
      </c>
      <c r="J906" s="54" t="s">
        <v>665</v>
      </c>
      <c r="P906" s="53" t="s">
        <v>666</v>
      </c>
    </row>
    <row r="907" spans="1:16" s="53" customFormat="1"/>
    <row r="908" spans="1:16" s="53" customFormat="1"/>
    <row r="909" spans="1:16" s="53" customFormat="1"/>
    <row r="910" spans="1:16" s="53" customFormat="1"/>
    <row r="911" spans="1:16" s="53" customFormat="1"/>
    <row r="912" spans="1:16" s="53" customFormat="1"/>
    <row r="913" s="53" customFormat="1"/>
    <row r="914" s="53" customFormat="1"/>
    <row r="915" s="53" customFormat="1"/>
    <row r="916" s="53" customFormat="1"/>
    <row r="917" s="53" customFormat="1"/>
    <row r="918" s="53" customFormat="1"/>
    <row r="919" s="53" customFormat="1"/>
    <row r="920" s="53" customFormat="1"/>
    <row r="921" s="53" customFormat="1"/>
    <row r="922" s="53" customFormat="1"/>
    <row r="923" s="53" customFormat="1"/>
    <row r="924" s="53" customFormat="1"/>
    <row r="925" s="53" customFormat="1"/>
    <row r="926" s="53" customFormat="1"/>
    <row r="927" s="53" customFormat="1"/>
    <row r="928" s="53" customFormat="1"/>
    <row r="929" spans="1:24" s="53" customFormat="1">
      <c r="A929" s="53" t="s">
        <v>667</v>
      </c>
      <c r="C929" s="53" t="s">
        <v>668</v>
      </c>
      <c r="J929" s="54" t="s">
        <v>669</v>
      </c>
      <c r="P929" s="53" t="s">
        <v>670</v>
      </c>
    </row>
    <row r="931" spans="1:24">
      <c r="A931" t="s">
        <v>683</v>
      </c>
    </row>
    <row r="932" spans="1:24">
      <c r="A932" t="s">
        <v>684</v>
      </c>
    </row>
    <row r="934" spans="1:24">
      <c r="A934" t="s">
        <v>642</v>
      </c>
    </row>
    <row r="935" spans="1:24">
      <c r="A935" t="s">
        <v>643</v>
      </c>
    </row>
    <row r="937" spans="1:24">
      <c r="A937" t="s">
        <v>687</v>
      </c>
    </row>
    <row r="939" spans="1:24">
      <c r="A939" t="s">
        <v>706</v>
      </c>
    </row>
    <row r="940" spans="1:24">
      <c r="A940" t="s">
        <v>709</v>
      </c>
    </row>
    <row r="941" spans="1:24">
      <c r="A941" t="s">
        <v>708</v>
      </c>
      <c r="Q941" s="69" t="s">
        <v>704</v>
      </c>
      <c r="R941" s="70"/>
      <c r="S941" s="70"/>
      <c r="T941" s="70"/>
      <c r="U941" s="70"/>
      <c r="V941" s="70"/>
      <c r="W941" s="71"/>
    </row>
    <row r="942" spans="1:24">
      <c r="A942" t="s">
        <v>707</v>
      </c>
      <c r="Q942" s="55"/>
      <c r="R942" s="56"/>
      <c r="S942" s="56"/>
      <c r="T942" s="56"/>
      <c r="U942" s="56"/>
      <c r="V942" s="56"/>
      <c r="W942" s="57"/>
      <c r="X942" s="72" t="s">
        <v>705</v>
      </c>
    </row>
    <row r="943" spans="1:24">
      <c r="Q943" s="58"/>
      <c r="R943" s="59"/>
      <c r="S943" s="59"/>
      <c r="T943" s="59"/>
      <c r="U943" s="59"/>
      <c r="V943" s="59"/>
      <c r="W943" s="60"/>
      <c r="X943" s="73"/>
    </row>
    <row r="944" spans="1:24">
      <c r="B944" t="s">
        <v>2</v>
      </c>
      <c r="E944" t="s">
        <v>6</v>
      </c>
      <c r="I944" s="25"/>
      <c r="J944" s="51"/>
      <c r="K944" s="51"/>
      <c r="L944" s="51"/>
      <c r="Q944" s="58"/>
      <c r="R944" s="59"/>
      <c r="S944" s="59"/>
      <c r="T944" s="59"/>
      <c r="U944" s="59"/>
      <c r="V944" s="59"/>
      <c r="W944" s="60"/>
      <c r="X944" s="73"/>
    </row>
    <row r="945" spans="1:24">
      <c r="F945" s="2"/>
      <c r="I945" s="2"/>
      <c r="Q945" s="58"/>
      <c r="R945" s="59"/>
      <c r="S945" s="59"/>
      <c r="T945" s="59"/>
      <c r="U945" s="59"/>
      <c r="V945" s="59"/>
      <c r="W945" s="60"/>
      <c r="X945" s="73"/>
    </row>
    <row r="946" spans="1:24">
      <c r="A946" t="s">
        <v>123</v>
      </c>
      <c r="B946" t="s">
        <v>122</v>
      </c>
      <c r="E946" t="s">
        <v>6</v>
      </c>
      <c r="L946" s="51"/>
      <c r="M946" s="52"/>
      <c r="N946" s="13"/>
      <c r="Q946" s="58"/>
      <c r="R946" s="59"/>
      <c r="S946" s="59"/>
      <c r="T946" s="59"/>
      <c r="U946" s="59"/>
      <c r="V946" s="59"/>
      <c r="W946" s="60"/>
      <c r="X946" s="73"/>
    </row>
    <row r="947" spans="1:24">
      <c r="A947" t="s">
        <v>4</v>
      </c>
      <c r="E947" t="s">
        <v>5</v>
      </c>
      <c r="M947" s="52"/>
      <c r="Q947" s="58"/>
      <c r="R947" s="59"/>
      <c r="S947" s="59"/>
      <c r="T947" s="59"/>
      <c r="U947" s="59"/>
      <c r="V947" s="59"/>
      <c r="W947" s="60"/>
      <c r="X947" s="73"/>
    </row>
    <row r="948" spans="1:24">
      <c r="A948" t="s">
        <v>7</v>
      </c>
      <c r="E948" t="s">
        <v>8</v>
      </c>
      <c r="M948" s="52"/>
      <c r="Q948" s="58"/>
      <c r="R948" s="59"/>
      <c r="S948" s="59"/>
      <c r="T948" s="59"/>
      <c r="U948" s="59"/>
      <c r="V948" s="59"/>
      <c r="W948" s="60"/>
      <c r="X948" s="73"/>
    </row>
    <row r="949" spans="1:24">
      <c r="A949" t="s">
        <v>12</v>
      </c>
      <c r="B949" t="s">
        <v>125</v>
      </c>
      <c r="E949" t="s">
        <v>13</v>
      </c>
      <c r="Q949" s="58"/>
      <c r="R949" s="59"/>
      <c r="S949" s="59"/>
      <c r="T949" s="59"/>
      <c r="U949" s="59"/>
      <c r="V949" s="59"/>
      <c r="W949" s="60"/>
      <c r="X949" s="73"/>
    </row>
    <row r="950" spans="1:24">
      <c r="A950" t="s">
        <v>121</v>
      </c>
      <c r="E950" t="s">
        <v>124</v>
      </c>
      <c r="L950" s="51"/>
      <c r="M950" s="52"/>
      <c r="Q950" s="58"/>
      <c r="R950" s="59"/>
      <c r="S950" s="59"/>
      <c r="T950" s="59"/>
      <c r="U950" s="59"/>
      <c r="V950" s="59"/>
      <c r="W950" s="60"/>
      <c r="X950" s="73"/>
    </row>
    <row r="951" spans="1:24">
      <c r="M951" s="52"/>
      <c r="Q951" s="58"/>
      <c r="R951" s="59"/>
      <c r="S951" s="59"/>
      <c r="T951" s="59"/>
      <c r="U951" s="59"/>
      <c r="V951" s="59"/>
      <c r="W951" s="60"/>
      <c r="X951" s="73"/>
    </row>
    <row r="952" spans="1:24">
      <c r="A952" t="s">
        <v>3</v>
      </c>
      <c r="B952" t="s">
        <v>2</v>
      </c>
      <c r="E952" t="s">
        <v>6</v>
      </c>
      <c r="M952" s="52"/>
      <c r="Q952" s="58"/>
      <c r="R952" s="59"/>
      <c r="S952" s="59"/>
      <c r="T952" s="59"/>
      <c r="U952" s="59"/>
      <c r="V952" s="59"/>
      <c r="W952" s="60"/>
      <c r="X952" s="73"/>
    </row>
    <row r="953" spans="1:24">
      <c r="A953" t="s">
        <v>3</v>
      </c>
      <c r="B953" s="25" t="s">
        <v>616</v>
      </c>
      <c r="E953" t="s">
        <v>6</v>
      </c>
      <c r="L953" s="52"/>
      <c r="O953" s="52"/>
      <c r="Q953" s="58"/>
      <c r="R953" s="59"/>
      <c r="S953" s="59"/>
      <c r="T953" s="59"/>
      <c r="U953" s="59"/>
      <c r="V953" s="59"/>
      <c r="W953" s="60"/>
      <c r="X953" s="73"/>
    </row>
    <row r="954" spans="1:24">
      <c r="Q954" s="58"/>
      <c r="R954" s="59"/>
      <c r="S954" s="59"/>
      <c r="T954" s="59"/>
      <c r="U954" s="59"/>
      <c r="V954" s="59"/>
      <c r="W954" s="60"/>
      <c r="X954" s="73"/>
    </row>
    <row r="955" spans="1:24">
      <c r="A955" t="s">
        <v>692</v>
      </c>
      <c r="B955" s="51" t="s">
        <v>688</v>
      </c>
      <c r="Q955" s="58"/>
      <c r="R955" s="59"/>
      <c r="S955" s="59"/>
      <c r="T955" s="59"/>
      <c r="U955" s="59"/>
      <c r="V955" s="59"/>
      <c r="W955" s="60"/>
      <c r="X955" s="73"/>
    </row>
    <row r="956" spans="1:24">
      <c r="A956" t="s">
        <v>692</v>
      </c>
      <c r="B956" s="52" t="s">
        <v>689</v>
      </c>
      <c r="E956" t="s">
        <v>6</v>
      </c>
      <c r="Q956" s="58"/>
      <c r="R956" s="59"/>
      <c r="S956" s="59"/>
      <c r="T956" s="59"/>
      <c r="U956" s="59"/>
      <c r="V956" s="59"/>
      <c r="W956" s="60"/>
      <c r="X956" s="73"/>
    </row>
    <row r="957" spans="1:24">
      <c r="Q957" s="58"/>
      <c r="R957" s="59"/>
      <c r="S957" s="59"/>
      <c r="T957" s="59"/>
      <c r="U957" s="59"/>
      <c r="V957" s="59"/>
      <c r="W957" s="60"/>
      <c r="X957" s="73"/>
    </row>
    <row r="958" spans="1:24">
      <c r="A958" t="s">
        <v>693</v>
      </c>
      <c r="B958" s="52" t="s">
        <v>699</v>
      </c>
      <c r="E958" t="s">
        <v>8</v>
      </c>
      <c r="Q958" s="58"/>
      <c r="R958" s="59"/>
      <c r="S958" s="59"/>
      <c r="T958" s="59"/>
      <c r="U958" s="59"/>
      <c r="V958" s="59"/>
      <c r="W958" s="60"/>
      <c r="X958" s="73"/>
    </row>
    <row r="959" spans="1:24">
      <c r="A959" t="s">
        <v>693</v>
      </c>
      <c r="B959" s="52" t="s">
        <v>698</v>
      </c>
      <c r="E959" t="s">
        <v>8</v>
      </c>
      <c r="Q959" s="58"/>
      <c r="R959" s="59"/>
      <c r="S959" s="59"/>
      <c r="T959" s="59"/>
      <c r="U959" s="59"/>
      <c r="V959" s="59"/>
      <c r="W959" s="60"/>
      <c r="X959" s="73"/>
    </row>
    <row r="960" spans="1:24">
      <c r="Q960" s="58"/>
      <c r="R960" s="59"/>
      <c r="S960" s="59"/>
      <c r="T960" s="59"/>
      <c r="U960" s="59"/>
      <c r="V960" s="59"/>
      <c r="W960" s="60"/>
      <c r="X960" s="73"/>
    </row>
    <row r="961" spans="1:24">
      <c r="A961" t="s">
        <v>694</v>
      </c>
      <c r="B961" s="52" t="s">
        <v>690</v>
      </c>
      <c r="Q961" s="61"/>
      <c r="R961" s="62"/>
      <c r="S961" s="62"/>
      <c r="T961" s="62"/>
      <c r="U961" s="62"/>
      <c r="V961" s="62"/>
      <c r="W961" s="63"/>
      <c r="X961" s="74"/>
    </row>
    <row r="963" spans="1:24">
      <c r="B963" s="52" t="s">
        <v>696</v>
      </c>
      <c r="E963">
        <f>(94-61)</f>
        <v>33</v>
      </c>
    </row>
    <row r="964" spans="1:24">
      <c r="B964" s="52" t="s">
        <v>695</v>
      </c>
      <c r="E964">
        <f>SIN(E963/180*PI())</f>
        <v>0.54463903501502697</v>
      </c>
    </row>
    <row r="966" spans="1:24">
      <c r="B966" t="s">
        <v>697</v>
      </c>
      <c r="E966" s="23">
        <v>7.2921159000000004E-5</v>
      </c>
      <c r="F966" t="s">
        <v>8</v>
      </c>
    </row>
    <row r="967" spans="1:24">
      <c r="B967" t="s">
        <v>701</v>
      </c>
      <c r="E967">
        <v>16.478782464001799</v>
      </c>
    </row>
    <row r="968" spans="1:24">
      <c r="B968" t="s">
        <v>700</v>
      </c>
      <c r="E968" s="23">
        <f>E966*COS(E967/180*PI())</f>
        <v>6.9925911055546751E-5</v>
      </c>
      <c r="F968" t="s">
        <v>8</v>
      </c>
    </row>
    <row r="969" spans="1:24">
      <c r="B969" s="52" t="s">
        <v>699</v>
      </c>
      <c r="E969" s="23">
        <f>E968*E964</f>
        <v>3.8084380719839589E-5</v>
      </c>
      <c r="F969" t="s">
        <v>8</v>
      </c>
    </row>
    <row r="970" spans="1:24">
      <c r="B970" s="52" t="s">
        <v>702</v>
      </c>
      <c r="E970" s="23">
        <f>E969</f>
        <v>3.8084380719839589E-5</v>
      </c>
    </row>
    <row r="971" spans="1:24">
      <c r="B971" t="s">
        <v>26</v>
      </c>
      <c r="E971">
        <v>1</v>
      </c>
    </row>
    <row r="972" spans="1:24">
      <c r="B972" t="s">
        <v>28</v>
      </c>
      <c r="E972" s="23">
        <f>E971*E970</f>
        <v>3.8084380719839589E-5</v>
      </c>
    </row>
    <row r="973" spans="1:24">
      <c r="B973" s="52" t="s">
        <v>703</v>
      </c>
      <c r="E973" s="23">
        <f>E972*E970</f>
        <v>1.4504200548136893E-9</v>
      </c>
      <c r="F973" t="s">
        <v>6</v>
      </c>
    </row>
    <row r="975" spans="1:24">
      <c r="A975" t="s">
        <v>691</v>
      </c>
    </row>
  </sheetData>
  <mergeCells count="23">
    <mergeCell ref="Q941:W941"/>
    <mergeCell ref="X942:X961"/>
    <mergeCell ref="A390:A427"/>
    <mergeCell ref="B297:F297"/>
    <mergeCell ref="A307:E313"/>
    <mergeCell ref="A314:E315"/>
    <mergeCell ref="A277:F277"/>
    <mergeCell ref="A26:E26"/>
    <mergeCell ref="A39:E39"/>
    <mergeCell ref="A42:E42"/>
    <mergeCell ref="A43:E43"/>
    <mergeCell ref="A201:E201"/>
    <mergeCell ref="A246:E246"/>
    <mergeCell ref="A104:E104"/>
    <mergeCell ref="A105:E105"/>
    <mergeCell ref="A106:E106"/>
    <mergeCell ref="A77:E77"/>
    <mergeCell ref="A221:E221"/>
    <mergeCell ref="M48:O51"/>
    <mergeCell ref="N42:O42"/>
    <mergeCell ref="A47:E47"/>
    <mergeCell ref="C49:E53"/>
    <mergeCell ref="A73:E73"/>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 ref="A823" r:id="rId21" xr:uid="{29BF77B9-2110-47DB-8C1A-B93D463B9685}"/>
    <hyperlink ref="R12" location="Sheet1!A101" display="4. How to find the north with a rotating device?" xr:uid="{7380EB0D-0972-43A0-98C0-FFBC6AD22D6B}"/>
  </hyperlinks>
  <pageMargins left="0.7" right="0.7" top="0.75" bottom="0.75" header="0.3" footer="0.3"/>
  <pageSetup orientation="portrait" horizontalDpi="300" verticalDpi="300" r:id="rId22"/>
  <drawing r:id="rId2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2025-01-29T15:38:32Z</dcterms:modified>
</cp:coreProperties>
</file>